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activeTab="1"/>
  </bookViews>
  <sheets>
    <sheet name="2024-2025" sheetId="13" r:id="rId1"/>
    <sheet name="ARSESP" sheetId="5" r:id="rId2"/>
    <sheet name="RSD_COL" sheetId="6" r:id="rId3"/>
    <sheet name="RSD_ATERRO" sheetId="7" r:id="rId4"/>
    <sheet name="RECI_COL" sheetId="8" r:id="rId5"/>
    <sheet name="REJ_TRIA" sheetId="12" r:id="rId6"/>
    <sheet name="IREC" sheetId="9" r:id="rId7"/>
    <sheet name="CS quantotal" sheetId="10" r:id="rId8"/>
  </sheets>
  <externalReferences>
    <externalReference r:id="rId9"/>
  </externalReferences>
  <definedNames>
    <definedName name="_xlchart.v1.0" hidden="1">[1]RECICLÁVEL.25!$B$5:$B$13</definedName>
    <definedName name="_xlchart.v1.1" hidden="1">[1]RECICLÁVEL.25!$D$5:$D$13</definedName>
    <definedName name="_xlchart.v1.2" hidden="1">[1]RECLAMAÇÕES.25!$B$27:$B$44</definedName>
    <definedName name="_xlchart.v1.3" hidden="1">[1]RECLAMAÇÕES.25!$C$27:$C$44</definedName>
    <definedName name="_xlchart.v1.4" hidden="1">[1]RECLAMAÇÕES.25!$B$54:$B$59</definedName>
    <definedName name="_xlchart.v1.5" hidden="1">[1]RECLAMAÇÕES.25!$C$54:$C$59</definedName>
    <definedName name="SegmentaçãodeDados_Setor">#REF!</definedName>
    <definedName name="_xlnm.Print_Area" localSheetId="1">ARSESP!$A$1:$W$27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<sst xmlns="http://schemas.openxmlformats.org/spreadsheetml/2006/main" count="272" uniqueCount="55">
  <si>
    <t>Dados relativos a 2024 enviados à ARSESP em 31/05/2025</t>
  </si>
  <si>
    <t>codibge7</t>
  </si>
  <si>
    <t>municipio</t>
  </si>
  <si>
    <t>data referencia</t>
  </si>
  <si>
    <t>variavel</t>
  </si>
  <si>
    <t>valor</t>
  </si>
  <si>
    <t>Guaratinguetá</t>
  </si>
  <si>
    <t>POPTOT_ATEND_RSD</t>
  </si>
  <si>
    <t>POPURB_ATEND_RSD</t>
  </si>
  <si>
    <t>POP_TOT</t>
  </si>
  <si>
    <t>POP_TOT_URB</t>
  </si>
  <si>
    <t>POP_TOT_RUR</t>
  </si>
  <si>
    <t>POPRUR_ATEND_RSD</t>
  </si>
  <si>
    <t>POPTOT_ATEND_CS</t>
  </si>
  <si>
    <t>POPURB_ATEND_CS</t>
  </si>
  <si>
    <t>POPRUR_ATEND_CS</t>
  </si>
  <si>
    <t>ICR</t>
  </si>
  <si>
    <t>ICRURB</t>
  </si>
  <si>
    <t>ICRRUR</t>
  </si>
  <si>
    <t>ICS</t>
  </si>
  <si>
    <t>ICSURB</t>
  </si>
  <si>
    <t>ICSRUR</t>
  </si>
  <si>
    <t>REJ_TRIA</t>
  </si>
  <si>
    <t>RECI_COL</t>
  </si>
  <si>
    <t>IREC</t>
  </si>
  <si>
    <t>CSQUANTOTAL</t>
  </si>
  <si>
    <t>RSD_COL</t>
  </si>
  <si>
    <t>RSD_ATERRO</t>
  </si>
  <si>
    <t>INDICADORES ARSESP</t>
  </si>
  <si>
    <t>RSD_COL (t)</t>
  </si>
  <si>
    <t>RSD_ATERRO (t)</t>
  </si>
  <si>
    <t>RECI_COL (t)</t>
  </si>
  <si>
    <t>REJ_TRIA (t)</t>
  </si>
  <si>
    <t>IREC (%)</t>
  </si>
  <si>
    <t>CSquantotal (%)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</si>
  <si>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</si>
  <si>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</si>
  <si>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</si>
  <si>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</si>
  <si>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</si>
  <si>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</si>
  <si>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</si>
  <si>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</si>
  <si>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</si>
  <si>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</si>
  <si>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</si>
  <si>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</si>
  <si>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</t>
  </si>
  <si>
    <t>Definições conforme Deliberação ARSESP nº 550/2015:</t>
  </si>
  <si>
    <t>RSD_COL: Massa de RSD coletado no município (excluída a massa coletada na coleta seletiva)</t>
  </si>
  <si>
    <t>RSD_ATERRO: Massa de RSD e rejeito encaminhada para disposição final em aterro sanitário</t>
  </si>
  <si>
    <t>RECI_COL: Massa total de recicláveis coletada no município</t>
  </si>
  <si>
    <t>REJ_TRIA: Massa de rejeito coletada na Central de Triagem</t>
  </si>
  <si>
    <t>IREC: Índice de Recuperação de Recicláveis, calculado conforme fórmula ao lado.</t>
  </si>
  <si>
    <t>CSquantotal: Taxa de Coleta Seletiva em Relação à Massa Total de Resíduos Domésticos Coletada, calculado conforme fórmula ao lado.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</si>
</sst>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0">
    <font>
      <sz val="10"/>
      <color theme="1"/>
      <name val="Calibri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2"/>
      <color theme="1"/>
      <name val="Arial"/>
      <charset val="134"/>
    </font>
    <font>
      <b/>
      <sz val="11"/>
      <color theme="1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sz val="11"/>
      <color theme="1"/>
      <name val="Arial"/>
      <charset val="134"/>
    </font>
    <font>
      <sz val="11"/>
      <color theme="1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sz val="1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28" applyNumberFormat="0" applyAlignment="0" applyProtection="0">
      <alignment vertical="center"/>
    </xf>
    <xf numFmtId="0" fontId="20" fillId="9" borderId="29" applyNumberFormat="0" applyAlignment="0" applyProtection="0">
      <alignment vertical="center"/>
    </xf>
    <xf numFmtId="0" fontId="21" fillId="9" borderId="28" applyNumberFormat="0" applyAlignment="0" applyProtection="0">
      <alignment vertical="center"/>
    </xf>
    <xf numFmtId="0" fontId="22" fillId="10" borderId="30" applyNumberFormat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8" fillId="0" borderId="0"/>
  </cellStyleXfs>
  <cellXfs count="5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1" fillId="2" borderId="0" xfId="0" applyFont="1" applyFill="1">
      <alignment vertic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4" xfId="0" applyFont="1" applyFill="1" applyBorder="1" applyAlignment="1"/>
    <xf numFmtId="17" fontId="6" fillId="2" borderId="7" xfId="0" applyNumberFormat="1" applyFont="1" applyFill="1" applyBorder="1" applyAlignment="1">
      <alignment horizontal="center"/>
    </xf>
    <xf numFmtId="4" fontId="7" fillId="2" borderId="8" xfId="0" applyNumberFormat="1" applyFont="1" applyFill="1" applyBorder="1" applyAlignment="1">
      <alignment horizontal="center"/>
    </xf>
    <xf numFmtId="4" fontId="7" fillId="2" borderId="9" xfId="0" applyNumberFormat="1" applyFont="1" applyFill="1" applyBorder="1" applyAlignment="1">
      <alignment horizontal="center"/>
    </xf>
    <xf numFmtId="0" fontId="7" fillId="2" borderId="4" xfId="0" applyFont="1" applyFill="1" applyBorder="1" applyAlignment="1"/>
    <xf numFmtId="4" fontId="7" fillId="2" borderId="10" xfId="0" applyNumberFormat="1" applyFont="1" applyFill="1" applyBorder="1" applyAlignment="1">
      <alignment horizontal="center"/>
    </xf>
    <xf numFmtId="4" fontId="7" fillId="2" borderId="11" xfId="0" applyNumberFormat="1" applyFont="1" applyFill="1" applyBorder="1" applyAlignment="1">
      <alignment horizontal="center"/>
    </xf>
    <xf numFmtId="2" fontId="7" fillId="2" borderId="12" xfId="0" applyNumberFormat="1" applyFont="1" applyFill="1" applyBorder="1" applyAlignment="1">
      <alignment horizontal="center"/>
    </xf>
    <xf numFmtId="2" fontId="7" fillId="2" borderId="11" xfId="0" applyNumberFormat="1" applyFont="1" applyFill="1" applyBorder="1" applyAlignment="1">
      <alignment horizontal="center"/>
    </xf>
    <xf numFmtId="17" fontId="6" fillId="2" borderId="13" xfId="0" applyNumberFormat="1" applyFont="1" applyFill="1" applyBorder="1" applyAlignment="1">
      <alignment horizontal="center"/>
    </xf>
    <xf numFmtId="4" fontId="7" fillId="2" borderId="14" xfId="0" applyNumberFormat="1" applyFont="1" applyFill="1" applyBorder="1" applyAlignment="1">
      <alignment horizontal="center"/>
    </xf>
    <xf numFmtId="2" fontId="7" fillId="2" borderId="15" xfId="0" applyNumberFormat="1" applyFont="1" applyFill="1" applyBorder="1" applyAlignment="1">
      <alignment horizontal="center"/>
    </xf>
    <xf numFmtId="4" fontId="7" fillId="2" borderId="16" xfId="0" applyNumberFormat="1" applyFont="1" applyFill="1" applyBorder="1" applyAlignment="1">
      <alignment horizontal="center"/>
    </xf>
    <xf numFmtId="2" fontId="7" fillId="2" borderId="17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2" fontId="7" fillId="2" borderId="10" xfId="0" applyNumberFormat="1" applyFont="1" applyFill="1" applyBorder="1" applyAlignment="1">
      <alignment horizontal="center"/>
    </xf>
    <xf numFmtId="17" fontId="6" fillId="2" borderId="20" xfId="0" applyNumberFormat="1" applyFont="1" applyFill="1" applyBorder="1" applyAlignment="1">
      <alignment horizontal="center"/>
    </xf>
    <xf numFmtId="2" fontId="7" fillId="2" borderId="16" xfId="0" applyNumberFormat="1" applyFont="1" applyFill="1" applyBorder="1" applyAlignment="1">
      <alignment horizontal="center"/>
    </xf>
    <xf numFmtId="17" fontId="6" fillId="2" borderId="21" xfId="0" applyNumberFormat="1" applyFont="1" applyFill="1" applyBorder="1" applyAlignment="1">
      <alignment horizontal="center"/>
    </xf>
    <xf numFmtId="2" fontId="7" fillId="2" borderId="22" xfId="0" applyNumberFormat="1" applyFont="1" applyFill="1" applyBorder="1" applyAlignment="1">
      <alignment horizontal="center"/>
    </xf>
    <xf numFmtId="17" fontId="6" fillId="2" borderId="10" xfId="0" applyNumberFormat="1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7" fontId="6" fillId="2" borderId="16" xfId="0" applyNumberFormat="1" applyFont="1" applyFill="1" applyBorder="1" applyAlignment="1">
      <alignment horizontal="center"/>
    </xf>
    <xf numFmtId="2" fontId="7" fillId="2" borderId="23" xfId="0" applyNumberFormat="1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2" fontId="4" fillId="2" borderId="24" xfId="0" applyNumberFormat="1" applyFont="1" applyFill="1" applyBorder="1" applyAlignment="1">
      <alignment horizontal="center"/>
    </xf>
    <xf numFmtId="0" fontId="2" fillId="2" borderId="0" xfId="0" applyFont="1" applyFill="1" applyBorder="1">
      <alignment vertical="center"/>
    </xf>
    <xf numFmtId="0" fontId="7" fillId="2" borderId="0" xfId="0" applyFont="1" applyFill="1" applyAlignment="1"/>
    <xf numFmtId="0" fontId="8" fillId="0" borderId="0" xfId="0" applyFont="1" applyFill="1" applyAlignment="1"/>
    <xf numFmtId="0" fontId="9" fillId="4" borderId="0" xfId="0" applyFont="1" applyFill="1" applyAlignment="1"/>
    <xf numFmtId="0" fontId="8" fillId="5" borderId="9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58" fontId="8" fillId="0" borderId="9" xfId="0" applyNumberFormat="1" applyFont="1" applyFill="1" applyBorder="1" applyAlignment="1">
      <alignment horizontal="center"/>
    </xf>
    <xf numFmtId="3" fontId="8" fillId="0" borderId="9" xfId="0" applyNumberFormat="1" applyFont="1" applyFill="1" applyBorder="1" applyAlignment="1">
      <alignment horizontal="center"/>
    </xf>
    <xf numFmtId="2" fontId="8" fillId="0" borderId="9" xfId="0" applyNumberFormat="1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2" fontId="8" fillId="6" borderId="9" xfId="0" applyNumberFormat="1" applyFont="1" applyFill="1" applyBorder="1" applyAlignment="1">
      <alignment horizontal="center"/>
    </xf>
    <xf numFmtId="4" fontId="8" fillId="0" borderId="9" xfId="0" applyNumberFormat="1" applyFont="1" applyFill="1" applyBorder="1" applyAlignment="1">
      <alignment horizontal="center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RSD_COL comparação entre 2024 e 2025 (toneladas)</a:t>
            </a:r>
            <a:endParaRPr sz="16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52400213691521"/>
          <c:y val="0.0812023797098424"/>
          <c:w val="0.931725559032283"/>
          <c:h val="0.78972967331176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ARSESP!$B$4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ARSESP!$A$5:$A$17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ARSESP!$B$5:$B$17</c:f>
              <c:numCache>
                <c:formatCode>#,##0.00</c:formatCode>
                <c:ptCount val="13"/>
                <c:pt idx="0">
                  <c:v>2536.9</c:v>
                </c:pt>
                <c:pt idx="1">
                  <c:v>2288.01</c:v>
                </c:pt>
                <c:pt idx="2">
                  <c:v>2310.83</c:v>
                </c:pt>
                <c:pt idx="3">
                  <c:v>2360.72</c:v>
                </c:pt>
                <c:pt idx="4">
                  <c:v>2296.57</c:v>
                </c:pt>
                <c:pt idx="5">
                  <c:v>2088.61</c:v>
                </c:pt>
                <c:pt idx="6">
                  <c:v>2374.77</c:v>
                </c:pt>
                <c:pt idx="7">
                  <c:v>2192.03</c:v>
                </c:pt>
                <c:pt idx="8">
                  <c:v>2138.31</c:v>
                </c:pt>
                <c:pt idx="9">
                  <c:v>2341.48</c:v>
                </c:pt>
                <c:pt idx="10">
                  <c:v>2306.93</c:v>
                </c:pt>
                <c:pt idx="11">
                  <c:v>2670.51</c:v>
                </c:pt>
                <c:pt idx="12">
                  <c:v>2325.4725</c:v>
                </c:pt>
              </c:numCache>
            </c:numRef>
          </c:val>
        </c:ser>
        <c:ser>
          <c:idx val="1"/>
          <c:order val="1"/>
          <c:tx>
            <c:strRef>
              <c:f>ARSESP!$C$4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ARSESP!$A$5:$A$17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ARSESP!$C$5:$C$17</c:f>
              <c:numCache>
                <c:formatCode>#,##0.00</c:formatCode>
                <c:ptCount val="13"/>
                <c:pt idx="0">
                  <c:v>2546.34</c:v>
                </c:pt>
                <c:pt idx="1">
                  <c:v>2226.89</c:v>
                </c:pt>
                <c:pt idx="2">
                  <c:v>2407.99</c:v>
                </c:pt>
                <c:pt idx="3">
                  <c:v>2379.8</c:v>
                </c:pt>
                <c:pt idx="4">
                  <c:v>2347.95</c:v>
                </c:pt>
                <c:pt idx="5">
                  <c:v>2205.95</c:v>
                </c:pt>
                <c:pt idx="6" c:formatCode="0.00">
                  <c:v>2283.1</c:v>
                </c:pt>
                <c:pt idx="7" c:formatCode="0.00">
                  <c:v>2218.5</c:v>
                </c:pt>
                <c:pt idx="8" c:formatCode="0.00">
                  <c:v>2290.7</c:v>
                </c:pt>
                <c:pt idx="12">
                  <c:v>2323.02444444444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348154613"/>
        <c:axId val="61372451"/>
      </c:barChart>
      <c:catAx>
        <c:axId val="34815461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1372451"/>
        <c:crosses val="autoZero"/>
        <c:auto val="1"/>
        <c:lblAlgn val="ctr"/>
        <c:lblOffset val="100"/>
        <c:noMultiLvlLbl val="0"/>
      </c:catAx>
      <c:valAx>
        <c:axId val="613724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4815461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414637869190262"/>
          <c:y val="0.922659430122117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uFill>
                <a:solidFill>
                  <a:schemeClr val="tx1">
                    <a:lumMod val="65000"/>
                    <a:lumOff val="35000"/>
                  </a:schemeClr>
                </a:solidFill>
              </a:u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4be962c-f428-4049-922d-74084762ec85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RSD_ATERRO  - comparação entre 2024 e 2025 (toneladas)</a:t>
            </a:r>
            <a:endParaRPr sz="16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ARSESP!$F$4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ARSESP!$E$5:$E$17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ARSESP!$F$5:$F$17</c:f>
              <c:numCache>
                <c:formatCode>#,##0.00</c:formatCode>
                <c:ptCount val="13"/>
                <c:pt idx="0">
                  <c:v>2539.15</c:v>
                </c:pt>
                <c:pt idx="1">
                  <c:v>2290.75</c:v>
                </c:pt>
                <c:pt idx="2">
                  <c:v>2367.15</c:v>
                </c:pt>
                <c:pt idx="3">
                  <c:v>2348.53</c:v>
                </c:pt>
                <c:pt idx="4">
                  <c:v>2309.84</c:v>
                </c:pt>
                <c:pt idx="5">
                  <c:v>2088.45</c:v>
                </c:pt>
                <c:pt idx="6">
                  <c:v>2345.21</c:v>
                </c:pt>
                <c:pt idx="7">
                  <c:v>2179.86</c:v>
                </c:pt>
                <c:pt idx="8">
                  <c:v>2087.64</c:v>
                </c:pt>
                <c:pt idx="9">
                  <c:v>2355.54</c:v>
                </c:pt>
                <c:pt idx="10">
                  <c:v>2259.54</c:v>
                </c:pt>
                <c:pt idx="11">
                  <c:v>2574.34</c:v>
                </c:pt>
                <c:pt idx="12">
                  <c:v>2312.16666666667</c:v>
                </c:pt>
              </c:numCache>
            </c:numRef>
          </c:val>
        </c:ser>
        <c:ser>
          <c:idx val="1"/>
          <c:order val="1"/>
          <c:tx>
            <c:strRef>
              <c:f>ARSESP!$G$4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ARSESP!$E$5:$E$17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ARSESP!$G$5:$G$17</c:f>
              <c:numCache>
                <c:formatCode>#,##0.00</c:formatCode>
                <c:ptCount val="13"/>
                <c:pt idx="0">
                  <c:v>2577.72</c:v>
                </c:pt>
                <c:pt idx="1">
                  <c:v>2224.77</c:v>
                </c:pt>
                <c:pt idx="2">
                  <c:v>2278.33</c:v>
                </c:pt>
                <c:pt idx="3">
                  <c:v>2272.61</c:v>
                </c:pt>
                <c:pt idx="4">
                  <c:v>2309.38</c:v>
                </c:pt>
                <c:pt idx="5">
                  <c:v>2087.03</c:v>
                </c:pt>
                <c:pt idx="6" c:formatCode="0.00">
                  <c:v>2309.31</c:v>
                </c:pt>
                <c:pt idx="7" c:formatCode="0.00">
                  <c:v>2159.75</c:v>
                </c:pt>
                <c:pt idx="8" c:formatCode="0.00">
                  <c:v>2288.68</c:v>
                </c:pt>
                <c:pt idx="12">
                  <c:v>2278.62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138242621"/>
        <c:axId val="704593847"/>
      </c:barChart>
      <c:catAx>
        <c:axId val="13824262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04593847"/>
        <c:crosses val="autoZero"/>
        <c:auto val="1"/>
        <c:lblAlgn val="ctr"/>
        <c:lblOffset val="100"/>
        <c:noMultiLvlLbl val="0"/>
      </c:catAx>
      <c:valAx>
        <c:axId val="704593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3824262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4765659-429d-4cf9-9221-50cf981d43ae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RECI_COL - comparação entre 2024 e2025 (toneladas)</a:t>
            </a:r>
            <a:endParaRPr sz="16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ARSESP!$J$4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ARSESP!$I$5:$I$17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ARSESP!$J$5:$J$17</c:f>
              <c:numCache>
                <c:formatCode>0.00</c:formatCode>
                <c:ptCount val="13"/>
                <c:pt idx="0">
                  <c:v>44.29</c:v>
                </c:pt>
                <c:pt idx="1">
                  <c:v>33.61</c:v>
                </c:pt>
                <c:pt idx="2">
                  <c:v>50.91</c:v>
                </c:pt>
                <c:pt idx="3">
                  <c:v>45.23</c:v>
                </c:pt>
                <c:pt idx="4">
                  <c:v>31.96</c:v>
                </c:pt>
                <c:pt idx="5">
                  <c:v>44.88</c:v>
                </c:pt>
                <c:pt idx="6">
                  <c:v>47.04</c:v>
                </c:pt>
                <c:pt idx="7">
                  <c:v>37.55</c:v>
                </c:pt>
                <c:pt idx="8">
                  <c:v>43.73</c:v>
                </c:pt>
                <c:pt idx="9">
                  <c:v>46.39</c:v>
                </c:pt>
                <c:pt idx="10">
                  <c:v>52.85</c:v>
                </c:pt>
                <c:pt idx="11">
                  <c:v>47.58</c:v>
                </c:pt>
                <c:pt idx="12" c:formatCode="#,##0.00">
                  <c:v>43.835</c:v>
                </c:pt>
              </c:numCache>
            </c:numRef>
          </c:val>
        </c:ser>
        <c:ser>
          <c:idx val="1"/>
          <c:order val="1"/>
          <c:tx>
            <c:strRef>
              <c:f>ARSESP!$K$4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ARSESP!$I$5:$I$17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ARSESP!$K$5:$K$17</c:f>
              <c:numCache>
                <c:formatCode>0.00</c:formatCode>
                <c:ptCount val="13"/>
                <c:pt idx="0">
                  <c:v>58.69</c:v>
                </c:pt>
                <c:pt idx="1">
                  <c:v>33.56</c:v>
                </c:pt>
                <c:pt idx="2">
                  <c:v>53.4</c:v>
                </c:pt>
                <c:pt idx="3">
                  <c:v>29.71</c:v>
                </c:pt>
                <c:pt idx="4">
                  <c:v>48.39</c:v>
                </c:pt>
                <c:pt idx="5">
                  <c:v>38.74</c:v>
                </c:pt>
                <c:pt idx="6">
                  <c:v>80.57</c:v>
                </c:pt>
                <c:pt idx="7">
                  <c:v>49.13</c:v>
                </c:pt>
                <c:pt idx="8">
                  <c:v>46.57</c:v>
                </c:pt>
                <c:pt idx="12" c:formatCode="#,##0.00">
                  <c:v>48.7511111111111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203568325"/>
        <c:axId val="995770287"/>
      </c:barChart>
      <c:catAx>
        <c:axId val="20356832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95770287"/>
        <c:crosses val="autoZero"/>
        <c:auto val="1"/>
        <c:lblAlgn val="ctr"/>
        <c:lblOffset val="100"/>
        <c:noMultiLvlLbl val="0"/>
      </c:catAx>
      <c:valAx>
        <c:axId val="9957702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0356832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623c6df-dc10-4ae9-941e-baf75af1bf7c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REJ_TRIA - comparação entre 2024 e 2025 (toneladas)</a:t>
            </a:r>
            <a:endParaRPr sz="16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ARSESP!$N$4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ARSESP!$M$5:$M$17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ARSESP!$N$5:$N$17</c:f>
              <c:numCache>
                <c:formatCode>0.00</c:formatCode>
                <c:ptCount val="13"/>
                <c:pt idx="0">
                  <c:v>13.29</c:v>
                </c:pt>
                <c:pt idx="1">
                  <c:v>10.08</c:v>
                </c:pt>
                <c:pt idx="2">
                  <c:v>10</c:v>
                </c:pt>
                <c:pt idx="3">
                  <c:v>11.47</c:v>
                </c:pt>
                <c:pt idx="4">
                  <c:v>9.59</c:v>
                </c:pt>
                <c:pt idx="5">
                  <c:v>9.12</c:v>
                </c:pt>
                <c:pt idx="6">
                  <c:v>11.88</c:v>
                </c:pt>
                <c:pt idx="7">
                  <c:v>10.44</c:v>
                </c:pt>
                <c:pt idx="8">
                  <c:v>10.1</c:v>
                </c:pt>
                <c:pt idx="9">
                  <c:v>11.84</c:v>
                </c:pt>
                <c:pt idx="10">
                  <c:v>12.95</c:v>
                </c:pt>
                <c:pt idx="11">
                  <c:v>14.27</c:v>
                </c:pt>
                <c:pt idx="12" c:formatCode="#,##0.00">
                  <c:v>11.2525</c:v>
                </c:pt>
              </c:numCache>
            </c:numRef>
          </c:val>
        </c:ser>
        <c:ser>
          <c:idx val="1"/>
          <c:order val="1"/>
          <c:tx>
            <c:strRef>
              <c:f>ARSESP!$O$4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ARSESP!$M$5:$M$17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ARSESP!$O$5:$O$17</c:f>
              <c:numCache>
                <c:formatCode>0.00</c:formatCode>
                <c:ptCount val="13"/>
                <c:pt idx="0">
                  <c:v>11.97</c:v>
                </c:pt>
                <c:pt idx="1">
                  <c:v>10.07</c:v>
                </c:pt>
                <c:pt idx="2">
                  <c:v>9.31</c:v>
                </c:pt>
                <c:pt idx="3">
                  <c:v>8.91</c:v>
                </c:pt>
                <c:pt idx="4">
                  <c:v>10.2</c:v>
                </c:pt>
                <c:pt idx="5">
                  <c:v>10.22</c:v>
                </c:pt>
                <c:pt idx="6">
                  <c:v>8.71</c:v>
                </c:pt>
                <c:pt idx="7">
                  <c:v>7.84</c:v>
                </c:pt>
                <c:pt idx="8">
                  <c:v>8.15</c:v>
                </c:pt>
                <c:pt idx="12" c:formatCode="#,##0.00">
                  <c:v>9.48666666666667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593569451"/>
        <c:axId val="846591225"/>
      </c:barChart>
      <c:catAx>
        <c:axId val="59356945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46591225"/>
        <c:crosses val="autoZero"/>
        <c:auto val="1"/>
        <c:lblAlgn val="ctr"/>
        <c:lblOffset val="100"/>
        <c:noMultiLvlLbl val="0"/>
      </c:catAx>
      <c:valAx>
        <c:axId val="84659122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935694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556452aa-4313-425c-9f36-c92b5f96d1a7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IREC - comparação entre 2024 e 2025 (%)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ARSESP!$R$4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ARSESP!$Q$5:$Q$17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ARSESP!$R$5:$R$17</c:f>
              <c:numCache>
                <c:formatCode>0.00</c:formatCode>
                <c:ptCount val="13"/>
                <c:pt idx="0">
                  <c:v>1.2</c:v>
                </c:pt>
                <c:pt idx="1">
                  <c:v>1.01</c:v>
                </c:pt>
                <c:pt idx="2">
                  <c:v>1.73</c:v>
                </c:pt>
                <c:pt idx="3">
                  <c:v>1.4</c:v>
                </c:pt>
                <c:pt idx="4">
                  <c:v>0.96</c:v>
                </c:pt>
                <c:pt idx="5">
                  <c:v>1.68</c:v>
                </c:pt>
                <c:pt idx="6">
                  <c:v>1.45</c:v>
                </c:pt>
                <c:pt idx="7">
                  <c:v>1.22</c:v>
                </c:pt>
                <c:pt idx="8">
                  <c:v>1.54</c:v>
                </c:pt>
                <c:pt idx="9">
                  <c:v>1.45</c:v>
                </c:pt>
                <c:pt idx="10">
                  <c:v>1.69</c:v>
                </c:pt>
                <c:pt idx="11">
                  <c:v>1.23</c:v>
                </c:pt>
                <c:pt idx="12">
                  <c:v>1.38</c:v>
                </c:pt>
              </c:numCache>
            </c:numRef>
          </c:val>
        </c:ser>
        <c:ser>
          <c:idx val="1"/>
          <c:order val="1"/>
          <c:tx>
            <c:strRef>
              <c:f>ARSESP!$S$4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ARSESP!$Q$5:$Q$17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ARSESP!$S$5:$S$17</c:f>
              <c:numCache>
                <c:formatCode>0.00</c:formatCode>
                <c:ptCount val="13"/>
                <c:pt idx="0">
                  <c:v>1.79345343431746</c:v>
                </c:pt>
                <c:pt idx="1">
                  <c:v>1.03917361587295</c:v>
                </c:pt>
                <c:pt idx="2">
                  <c:v>1.79126428562723</c:v>
                </c:pt>
                <c:pt idx="3">
                  <c:v>0.86324605417699</c:v>
                </c:pt>
                <c:pt idx="4">
                  <c:v>1.59368036255289</c:v>
                </c:pt>
                <c:pt idx="5">
                  <c:v>1.27055406314458</c:v>
                </c:pt>
                <c:pt idx="6">
                  <c:v>3.04018750502397</c:v>
                </c:pt>
                <c:pt idx="7">
                  <c:v>1.82084378844873</c:v>
                </c:pt>
                <c:pt idx="8">
                  <c:v>1.64379810633774</c:v>
                </c:pt>
                <c:pt idx="12">
                  <c:v>1.65068902394473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490100412"/>
        <c:axId val="334188493"/>
      </c:barChart>
      <c:catAx>
        <c:axId val="49010041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34188493"/>
        <c:crosses val="autoZero"/>
        <c:auto val="1"/>
        <c:lblAlgn val="ctr"/>
        <c:lblOffset val="100"/>
        <c:noMultiLvlLbl val="0"/>
      </c:catAx>
      <c:valAx>
        <c:axId val="3341884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4901004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591b07c-a0aa-474f-8345-5143d8bfb2c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CS</a:t>
            </a:r>
            <a:r>
              <a:rPr sz="1600" baseline="-25000">
                <a:solidFill>
                  <a:schemeClr val="tx1">
                    <a:lumMod val="75000"/>
                    <a:lumOff val="25000"/>
                  </a:schemeClr>
                </a:solidFill>
                <a:uFillTx/>
              </a:rPr>
              <a:t>quantotal</a:t>
            </a:r>
            <a:r>
              <a:rPr sz="1600"/>
              <a:t> - comparação entre 2024 e 2025 (%)</a:t>
            </a:r>
            <a:endParaRPr sz="1600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ARSESP!$V$4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ARSESP!$U$5:$U$17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ARSESP!$V$5:$V$17</c:f>
              <c:numCache>
                <c:formatCode>0.00</c:formatCode>
                <c:ptCount val="13"/>
                <c:pt idx="0">
                  <c:v>1.72</c:v>
                </c:pt>
                <c:pt idx="1">
                  <c:v>1.45</c:v>
                </c:pt>
                <c:pt idx="2">
                  <c:v>2.16</c:v>
                </c:pt>
                <c:pt idx="3">
                  <c:v>1.88</c:v>
                </c:pt>
                <c:pt idx="4">
                  <c:v>1.37</c:v>
                </c:pt>
                <c:pt idx="5">
                  <c:v>2.1</c:v>
                </c:pt>
                <c:pt idx="6">
                  <c:v>1.94</c:v>
                </c:pt>
                <c:pt idx="7">
                  <c:v>1.68</c:v>
                </c:pt>
                <c:pt idx="8">
                  <c:v>2</c:v>
                </c:pt>
                <c:pt idx="9">
                  <c:v>1.94</c:v>
                </c:pt>
                <c:pt idx="10">
                  <c:v>2.24</c:v>
                </c:pt>
                <c:pt idx="11">
                  <c:v>1.75</c:v>
                </c:pt>
                <c:pt idx="12">
                  <c:v>1.8525</c:v>
                </c:pt>
              </c:numCache>
            </c:numRef>
          </c:val>
        </c:ser>
        <c:ser>
          <c:idx val="1"/>
          <c:order val="1"/>
          <c:tx>
            <c:strRef>
              <c:f>ARSESP!$W$4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ARSESP!$U$5:$U$17</c:f>
              <c:strCache>
                <c:ptCount val="13"/>
                <c:pt idx="0" c:formatCode="mmm/yy">
                  <c:v>Janeiro</c:v>
                </c:pt>
                <c:pt idx="1" c:formatCode="mmm/yy">
                  <c:v>Fevereiro</c:v>
                </c:pt>
                <c:pt idx="2" c:formatCode="mmm/yy">
                  <c:v>Março</c:v>
                </c:pt>
                <c:pt idx="3" c:formatCode="mmm/yy">
                  <c:v>Abril</c:v>
                </c:pt>
                <c:pt idx="4" c:formatCode="mmm/yy">
                  <c:v>Maio</c:v>
                </c:pt>
                <c:pt idx="5" c:formatCode="mmm/yy">
                  <c:v>Junho</c:v>
                </c:pt>
                <c:pt idx="6" c:formatCode="mmm/yy">
                  <c:v>Julho</c:v>
                </c:pt>
                <c:pt idx="7" c:formatCode="mmm/yy">
                  <c:v>Agosto</c:v>
                </c:pt>
                <c:pt idx="8" c:formatCode="mmm/yy">
                  <c:v>Setembro</c:v>
                </c:pt>
                <c:pt idx="9" c:formatCode="mmm/yy">
                  <c:v>Outubro</c:v>
                </c:pt>
                <c:pt idx="10" c:formatCode="mmm/yy">
                  <c:v>Novembro</c:v>
                </c:pt>
                <c:pt idx="11" c:formatCode="mmm/yy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ARSESP!$W$5:$W$17</c:f>
              <c:numCache>
                <c:formatCode>0.00</c:formatCode>
                <c:ptCount val="13"/>
                <c:pt idx="0">
                  <c:v>2.2529491023136</c:v>
                </c:pt>
                <c:pt idx="1">
                  <c:v>1.48466013404411</c:v>
                </c:pt>
                <c:pt idx="2">
                  <c:v>2.16950584832148</c:v>
                </c:pt>
                <c:pt idx="3">
                  <c:v>1.23303078219223</c:v>
                </c:pt>
                <c:pt idx="4">
                  <c:v>2.01932947745312</c:v>
                </c:pt>
                <c:pt idx="5">
                  <c:v>1.72585078563187</c:v>
                </c:pt>
                <c:pt idx="6">
                  <c:v>3.40868226106013</c:v>
                </c:pt>
                <c:pt idx="7">
                  <c:v>2.16657920383837</c:v>
                </c:pt>
                <c:pt idx="8">
                  <c:v>1.9924955182756</c:v>
                </c:pt>
                <c:pt idx="12">
                  <c:v>2.05034256812561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843830630"/>
        <c:axId val="172837745"/>
      </c:barChart>
      <c:catAx>
        <c:axId val="84383063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72837745"/>
        <c:crosses val="autoZero"/>
        <c:auto val="1"/>
        <c:lblAlgn val="ctr"/>
        <c:lblOffset val="100"/>
        <c:noMultiLvlLbl val="0"/>
      </c:catAx>
      <c:valAx>
        <c:axId val="17283774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4383063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>
        <c:manualLayout>
          <c:xMode val="edge"/>
          <c:yMode val="edge"/>
          <c:x val="0.452033885369763"/>
          <c:y val="0.951257697526354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76a4025-e6a1-439f-bf27-488f75c162a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14</xdr:col>
      <xdr:colOff>129540</xdr:colOff>
      <xdr:row>22</xdr:row>
      <xdr:rowOff>85725</xdr:rowOff>
    </xdr:from>
    <xdr:to>
      <xdr:col>22</xdr:col>
      <xdr:colOff>614045</xdr:colOff>
      <xdr:row>26</xdr:row>
      <xdr:rowOff>102870</xdr:rowOff>
    </xdr:to>
    <xdr:pic>
      <xdr:nvPicPr>
        <xdr:cNvPr id="4" name="Imagem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85810" y="3964305"/>
          <a:ext cx="5236845" cy="702945"/>
        </a:xfrm>
        <a:prstGeom prst="rect">
          <a:avLst/>
        </a:prstGeom>
      </xdr:spPr>
    </xdr:pic>
    <xdr:clientData/>
  </xdr:twoCellAnchor>
  <xdr:twoCellAnchor>
    <xdr:from>
      <xdr:col>14</xdr:col>
      <xdr:colOff>38100</xdr:colOff>
      <xdr:row>18</xdr:row>
      <xdr:rowOff>38100</xdr:rowOff>
    </xdr:from>
    <xdr:to>
      <xdr:col>22</xdr:col>
      <xdr:colOff>494030</xdr:colOff>
      <xdr:row>21</xdr:row>
      <xdr:rowOff>147320</xdr:rowOff>
    </xdr:to>
    <xdr:pic>
      <xdr:nvPicPr>
        <xdr:cNvPr id="7" name="Imagem 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294370" y="3238500"/>
          <a:ext cx="5208270" cy="6121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>
      <xdr:nvGraphicFramePr>
        <xdr:cNvPr id="3" name="Gráfico 2"/>
        <xdr:cNvGraphicFramePr/>
      </xdr:nvGraphicFramePr>
      <xdr:xfrm>
        <a:off x="0" y="0"/>
        <a:ext cx="8321040" cy="60845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>
      <xdr:nvGraphicFramePr>
        <xdr:cNvPr id="3" name="Gráfico 2"/>
        <xdr:cNvGraphicFramePr/>
      </xdr:nvGraphicFramePr>
      <xdr:xfrm>
        <a:off x="0" y="0"/>
        <a:ext cx="8321040" cy="60845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>
      <xdr:nvGraphicFramePr>
        <xdr:cNvPr id="3" name="Gráfico 2"/>
        <xdr:cNvGraphicFramePr/>
      </xdr:nvGraphicFramePr>
      <xdr:xfrm>
        <a:off x="0" y="0"/>
        <a:ext cx="8321040" cy="60845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8255</xdr:colOff>
      <xdr:row>0</xdr:row>
      <xdr:rowOff>31115</xdr:rowOff>
    </xdr:from>
    <xdr:to>
      <xdr:col>13</xdr:col>
      <xdr:colOff>404495</xdr:colOff>
      <xdr:row>34</xdr:row>
      <xdr:rowOff>156845</xdr:rowOff>
    </xdr:to>
    <xdr:graphicFrame>
      <xdr:nvGraphicFramePr>
        <xdr:cNvPr id="3" name="Gráfico 2"/>
        <xdr:cNvGraphicFramePr/>
      </xdr:nvGraphicFramePr>
      <xdr:xfrm>
        <a:off x="8255" y="31115"/>
        <a:ext cx="8321040" cy="60845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>
      <xdr:nvGraphicFramePr>
        <xdr:cNvPr id="3" name="Gráfico 2"/>
        <xdr:cNvGraphicFramePr/>
      </xdr:nvGraphicFramePr>
      <xdr:xfrm>
        <a:off x="0" y="0"/>
        <a:ext cx="8321040" cy="60845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>
      <xdr:nvGraphicFramePr>
        <xdr:cNvPr id="3" name="Gráfico 2"/>
        <xdr:cNvGraphicFramePr/>
      </xdr:nvGraphicFramePr>
      <xdr:xfrm>
        <a:off x="0" y="0"/>
        <a:ext cx="8321040" cy="60845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6-TABELAS%20E%20GR&#193;FICOS-BETO%20-%20JUNHO%2025--atualizad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TÓRIO GERENCIAL JUNHO 25"/>
      <sheetName val="ÚMIDO-25"/>
      <sheetName val="GRÁFICO SETORES"/>
      <sheetName val="CUSTOS"/>
      <sheetName val="RECICLÁVEL.25"/>
      <sheetName val="RECLAMAÇÕES.25"/>
      <sheetName val="INDICES ARSESP 25"/>
      <sheetName val="COMPARATIVO DOS ÍNDICES-AN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workbookViewId="0">
      <selection activeCell="I16" sqref="I16"/>
    </sheetView>
  </sheetViews>
  <sheetFormatPr defaultColWidth="9" defaultRowHeight="14.4" outlineLevelCol="4"/>
  <cols>
    <col min="1" max="1" width="11.8518518518519" style="44" customWidth="1"/>
    <col min="2" max="2" width="16.287037037037" style="44" customWidth="1"/>
    <col min="3" max="3" width="18.1388888888889" style="44" customWidth="1"/>
    <col min="4" max="4" width="21.5740740740741" style="44" customWidth="1"/>
    <col min="5" max="5" width="13.4259259259259" style="44" customWidth="1"/>
    <col min="6" max="16381" width="9" style="44"/>
  </cols>
  <sheetData>
    <row r="1" spans="1:5">
      <c r="A1" s="45" t="s">
        <v>0</v>
      </c>
      <c r="B1" s="45"/>
      <c r="C1" s="45"/>
      <c r="D1" s="45"/>
      <c r="E1" s="45"/>
    </row>
    <row r="3" spans="1:5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</row>
    <row r="4" spans="1:5">
      <c r="A4" s="47">
        <v>3518404</v>
      </c>
      <c r="B4" s="47" t="s">
        <v>6</v>
      </c>
      <c r="C4" s="48">
        <v>45657</v>
      </c>
      <c r="D4" s="47" t="s">
        <v>7</v>
      </c>
      <c r="E4" s="49">
        <v>118044</v>
      </c>
    </row>
    <row r="5" spans="1:5">
      <c r="A5" s="47">
        <v>3518404</v>
      </c>
      <c r="B5" s="47" t="s">
        <v>6</v>
      </c>
      <c r="C5" s="48">
        <v>45657</v>
      </c>
      <c r="D5" s="47" t="s">
        <v>8</v>
      </c>
      <c r="E5" s="49">
        <v>112449</v>
      </c>
    </row>
    <row r="6" spans="1:5">
      <c r="A6" s="47">
        <v>3518404</v>
      </c>
      <c r="B6" s="47" t="s">
        <v>6</v>
      </c>
      <c r="C6" s="48">
        <v>45657</v>
      </c>
      <c r="D6" s="47" t="s">
        <v>9</v>
      </c>
      <c r="E6" s="49">
        <v>118044</v>
      </c>
    </row>
    <row r="7" spans="1:5">
      <c r="A7" s="47">
        <v>3518404</v>
      </c>
      <c r="B7" s="47" t="s">
        <v>6</v>
      </c>
      <c r="C7" s="48">
        <v>45657</v>
      </c>
      <c r="D7" s="47" t="s">
        <v>10</v>
      </c>
      <c r="E7" s="49">
        <v>112449</v>
      </c>
    </row>
    <row r="8" spans="1:5">
      <c r="A8" s="47">
        <v>3518404</v>
      </c>
      <c r="B8" s="47" t="s">
        <v>6</v>
      </c>
      <c r="C8" s="48">
        <v>45657</v>
      </c>
      <c r="D8" s="47" t="s">
        <v>11</v>
      </c>
      <c r="E8" s="49">
        <v>5595</v>
      </c>
    </row>
    <row r="9" spans="1:5">
      <c r="A9" s="47">
        <v>3518404</v>
      </c>
      <c r="B9" s="47" t="s">
        <v>6</v>
      </c>
      <c r="C9" s="48">
        <v>45657</v>
      </c>
      <c r="D9" s="47" t="s">
        <v>12</v>
      </c>
      <c r="E9" s="49">
        <v>5595</v>
      </c>
    </row>
    <row r="10" spans="1:5">
      <c r="A10" s="47">
        <v>3518404</v>
      </c>
      <c r="B10" s="47" t="s">
        <v>6</v>
      </c>
      <c r="C10" s="48">
        <v>45657</v>
      </c>
      <c r="D10" s="47" t="s">
        <v>13</v>
      </c>
      <c r="E10" s="49">
        <v>82631</v>
      </c>
    </row>
    <row r="11" spans="1:5">
      <c r="A11" s="47">
        <v>3518404</v>
      </c>
      <c r="B11" s="47" t="s">
        <v>6</v>
      </c>
      <c r="C11" s="48">
        <v>45657</v>
      </c>
      <c r="D11" s="47" t="s">
        <v>14</v>
      </c>
      <c r="E11" s="49">
        <v>82631</v>
      </c>
    </row>
    <row r="12" spans="1:5">
      <c r="A12" s="47">
        <v>3518404</v>
      </c>
      <c r="B12" s="47" t="s">
        <v>6</v>
      </c>
      <c r="C12" s="48">
        <v>45657</v>
      </c>
      <c r="D12" s="47" t="s">
        <v>15</v>
      </c>
      <c r="E12" s="47">
        <v>0</v>
      </c>
    </row>
    <row r="13" spans="1:5">
      <c r="A13" s="47">
        <v>3518404</v>
      </c>
      <c r="B13" s="47" t="s">
        <v>6</v>
      </c>
      <c r="C13" s="48">
        <v>45657</v>
      </c>
      <c r="D13" s="47" t="s">
        <v>16</v>
      </c>
      <c r="E13" s="50">
        <v>100</v>
      </c>
    </row>
    <row r="14" spans="1:5">
      <c r="A14" s="47">
        <v>3518404</v>
      </c>
      <c r="B14" s="47" t="s">
        <v>6</v>
      </c>
      <c r="C14" s="48">
        <v>45657</v>
      </c>
      <c r="D14" s="47" t="s">
        <v>17</v>
      </c>
      <c r="E14" s="50">
        <v>100</v>
      </c>
    </row>
    <row r="15" spans="1:5">
      <c r="A15" s="47">
        <v>3518404</v>
      </c>
      <c r="B15" s="47" t="s">
        <v>6</v>
      </c>
      <c r="C15" s="48">
        <v>45657</v>
      </c>
      <c r="D15" s="47" t="s">
        <v>18</v>
      </c>
      <c r="E15" s="50">
        <v>100</v>
      </c>
    </row>
    <row r="16" spans="1:5">
      <c r="A16" s="47">
        <v>3518404</v>
      </c>
      <c r="B16" s="47" t="s">
        <v>6</v>
      </c>
      <c r="C16" s="48">
        <v>45657</v>
      </c>
      <c r="D16" s="47" t="s">
        <v>19</v>
      </c>
      <c r="E16" s="51">
        <v>70</v>
      </c>
    </row>
    <row r="17" spans="1:5">
      <c r="A17" s="47">
        <v>3518404</v>
      </c>
      <c r="B17" s="47" t="s">
        <v>6</v>
      </c>
      <c r="C17" s="48">
        <v>45657</v>
      </c>
      <c r="D17" s="47" t="s">
        <v>20</v>
      </c>
      <c r="E17" s="51">
        <v>73.48</v>
      </c>
    </row>
    <row r="18" spans="1:5">
      <c r="A18" s="47">
        <v>3518404</v>
      </c>
      <c r="B18" s="47" t="s">
        <v>6</v>
      </c>
      <c r="C18" s="48">
        <v>45657</v>
      </c>
      <c r="D18" s="47" t="s">
        <v>21</v>
      </c>
      <c r="E18" s="47">
        <v>0</v>
      </c>
    </row>
    <row r="19" ht="15" customHeight="1" spans="1:5">
      <c r="A19" s="47">
        <v>3518404</v>
      </c>
      <c r="B19" s="47" t="s">
        <v>6</v>
      </c>
      <c r="C19" s="48">
        <v>45322</v>
      </c>
      <c r="D19" s="51" t="s">
        <v>22</v>
      </c>
      <c r="E19" s="50">
        <v>13.29</v>
      </c>
    </row>
    <row r="20" spans="1:5">
      <c r="A20" s="47">
        <v>3518404</v>
      </c>
      <c r="B20" s="47" t="s">
        <v>6</v>
      </c>
      <c r="C20" s="48">
        <v>45351</v>
      </c>
      <c r="D20" s="51" t="s">
        <v>22</v>
      </c>
      <c r="E20" s="50">
        <v>10.08</v>
      </c>
    </row>
    <row r="21" spans="1:5">
      <c r="A21" s="47">
        <v>3518404</v>
      </c>
      <c r="B21" s="47" t="s">
        <v>6</v>
      </c>
      <c r="C21" s="48">
        <v>45382</v>
      </c>
      <c r="D21" s="51" t="s">
        <v>22</v>
      </c>
      <c r="E21" s="50">
        <v>10</v>
      </c>
    </row>
    <row r="22" spans="1:5">
      <c r="A22" s="47">
        <v>3518404</v>
      </c>
      <c r="B22" s="47" t="s">
        <v>6</v>
      </c>
      <c r="C22" s="48">
        <v>45412</v>
      </c>
      <c r="D22" s="51" t="s">
        <v>22</v>
      </c>
      <c r="E22" s="50">
        <v>11.47</v>
      </c>
    </row>
    <row r="23" spans="1:5">
      <c r="A23" s="47">
        <v>3518404</v>
      </c>
      <c r="B23" s="47" t="s">
        <v>6</v>
      </c>
      <c r="C23" s="48">
        <v>45443</v>
      </c>
      <c r="D23" s="51" t="s">
        <v>22</v>
      </c>
      <c r="E23" s="50">
        <v>9.59</v>
      </c>
    </row>
    <row r="24" spans="1:5">
      <c r="A24" s="47">
        <v>3518404</v>
      </c>
      <c r="B24" s="47" t="s">
        <v>6</v>
      </c>
      <c r="C24" s="48">
        <v>45473</v>
      </c>
      <c r="D24" s="51" t="s">
        <v>22</v>
      </c>
      <c r="E24" s="50">
        <v>9.12</v>
      </c>
    </row>
    <row r="25" spans="1:5">
      <c r="A25" s="47">
        <v>3518404</v>
      </c>
      <c r="B25" s="47" t="s">
        <v>6</v>
      </c>
      <c r="C25" s="48">
        <v>45504</v>
      </c>
      <c r="D25" s="51" t="s">
        <v>22</v>
      </c>
      <c r="E25" s="50">
        <v>11.88</v>
      </c>
    </row>
    <row r="26" spans="1:5">
      <c r="A26" s="47">
        <v>3518404</v>
      </c>
      <c r="B26" s="47" t="s">
        <v>6</v>
      </c>
      <c r="C26" s="48">
        <v>45535</v>
      </c>
      <c r="D26" s="51" t="s">
        <v>22</v>
      </c>
      <c r="E26" s="50">
        <v>10.44</v>
      </c>
    </row>
    <row r="27" spans="1:5">
      <c r="A27" s="47">
        <v>3518404</v>
      </c>
      <c r="B27" s="47" t="s">
        <v>6</v>
      </c>
      <c r="C27" s="48">
        <v>45565</v>
      </c>
      <c r="D27" s="51" t="s">
        <v>22</v>
      </c>
      <c r="E27" s="50">
        <v>10.1</v>
      </c>
    </row>
    <row r="28" spans="1:5">
      <c r="A28" s="47">
        <v>3518404</v>
      </c>
      <c r="B28" s="47" t="s">
        <v>6</v>
      </c>
      <c r="C28" s="48">
        <v>45596</v>
      </c>
      <c r="D28" s="51" t="s">
        <v>22</v>
      </c>
      <c r="E28" s="50">
        <v>11.84</v>
      </c>
    </row>
    <row r="29" spans="1:5">
      <c r="A29" s="47">
        <v>3518404</v>
      </c>
      <c r="B29" s="47" t="s">
        <v>6</v>
      </c>
      <c r="C29" s="48">
        <v>45626</v>
      </c>
      <c r="D29" s="51" t="s">
        <v>22</v>
      </c>
      <c r="E29" s="50">
        <v>12.95</v>
      </c>
    </row>
    <row r="30" spans="1:5">
      <c r="A30" s="47">
        <v>3518404</v>
      </c>
      <c r="B30" s="47" t="s">
        <v>6</v>
      </c>
      <c r="C30" s="48">
        <v>45657</v>
      </c>
      <c r="D30" s="51" t="s">
        <v>22</v>
      </c>
      <c r="E30" s="50">
        <v>14.27</v>
      </c>
    </row>
    <row r="31" spans="1:5">
      <c r="A31" s="47">
        <v>3518404</v>
      </c>
      <c r="B31" s="47" t="s">
        <v>6</v>
      </c>
      <c r="C31" s="48">
        <v>45322</v>
      </c>
      <c r="D31" s="47" t="s">
        <v>23</v>
      </c>
      <c r="E31" s="50">
        <v>44.29</v>
      </c>
    </row>
    <row r="32" spans="1:5">
      <c r="A32" s="47">
        <v>3518404</v>
      </c>
      <c r="B32" s="47" t="s">
        <v>6</v>
      </c>
      <c r="C32" s="48">
        <v>45351</v>
      </c>
      <c r="D32" s="47" t="s">
        <v>23</v>
      </c>
      <c r="E32" s="50">
        <v>33.61</v>
      </c>
    </row>
    <row r="33" spans="1:5">
      <c r="A33" s="47">
        <v>3518404</v>
      </c>
      <c r="B33" s="47" t="s">
        <v>6</v>
      </c>
      <c r="C33" s="48">
        <v>45382</v>
      </c>
      <c r="D33" s="47" t="s">
        <v>23</v>
      </c>
      <c r="E33" s="50">
        <v>50.91</v>
      </c>
    </row>
    <row r="34" spans="1:5">
      <c r="A34" s="47">
        <v>3518404</v>
      </c>
      <c r="B34" s="47" t="s">
        <v>6</v>
      </c>
      <c r="C34" s="48">
        <v>45412</v>
      </c>
      <c r="D34" s="47" t="s">
        <v>23</v>
      </c>
      <c r="E34" s="50">
        <v>45.23</v>
      </c>
    </row>
    <row r="35" spans="1:5">
      <c r="A35" s="47">
        <v>3518404</v>
      </c>
      <c r="B35" s="47" t="s">
        <v>6</v>
      </c>
      <c r="C35" s="48">
        <v>45443</v>
      </c>
      <c r="D35" s="47" t="s">
        <v>23</v>
      </c>
      <c r="E35" s="50">
        <v>31.96</v>
      </c>
    </row>
    <row r="36" spans="1:5">
      <c r="A36" s="47">
        <v>3518404</v>
      </c>
      <c r="B36" s="47" t="s">
        <v>6</v>
      </c>
      <c r="C36" s="48">
        <v>45473</v>
      </c>
      <c r="D36" s="47" t="s">
        <v>23</v>
      </c>
      <c r="E36" s="50">
        <v>44.88</v>
      </c>
    </row>
    <row r="37" spans="1:5">
      <c r="A37" s="47">
        <v>3518404</v>
      </c>
      <c r="B37" s="47" t="s">
        <v>6</v>
      </c>
      <c r="C37" s="48">
        <v>45504</v>
      </c>
      <c r="D37" s="47" t="s">
        <v>23</v>
      </c>
      <c r="E37" s="50">
        <v>47.04</v>
      </c>
    </row>
    <row r="38" spans="1:5">
      <c r="A38" s="47">
        <v>3518404</v>
      </c>
      <c r="B38" s="47" t="s">
        <v>6</v>
      </c>
      <c r="C38" s="48">
        <v>45535</v>
      </c>
      <c r="D38" s="47" t="s">
        <v>23</v>
      </c>
      <c r="E38" s="50">
        <v>37.55</v>
      </c>
    </row>
    <row r="39" spans="1:5">
      <c r="A39" s="47">
        <v>3518404</v>
      </c>
      <c r="B39" s="47" t="s">
        <v>6</v>
      </c>
      <c r="C39" s="48">
        <v>45565</v>
      </c>
      <c r="D39" s="47" t="s">
        <v>23</v>
      </c>
      <c r="E39" s="50">
        <v>43.73</v>
      </c>
    </row>
    <row r="40" spans="1:5">
      <c r="A40" s="47">
        <v>3518404</v>
      </c>
      <c r="B40" s="47" t="s">
        <v>6</v>
      </c>
      <c r="C40" s="48">
        <v>45596</v>
      </c>
      <c r="D40" s="47" t="s">
        <v>23</v>
      </c>
      <c r="E40" s="50">
        <v>46.39</v>
      </c>
    </row>
    <row r="41" spans="1:5">
      <c r="A41" s="47">
        <v>3518404</v>
      </c>
      <c r="B41" s="47" t="s">
        <v>6</v>
      </c>
      <c r="C41" s="48">
        <v>45626</v>
      </c>
      <c r="D41" s="47" t="s">
        <v>23</v>
      </c>
      <c r="E41" s="50">
        <v>52.85</v>
      </c>
    </row>
    <row r="42" spans="1:5">
      <c r="A42" s="47">
        <v>3518404</v>
      </c>
      <c r="B42" s="47" t="s">
        <v>6</v>
      </c>
      <c r="C42" s="48">
        <v>45657</v>
      </c>
      <c r="D42" s="47" t="s">
        <v>23</v>
      </c>
      <c r="E42" s="50">
        <v>47.58</v>
      </c>
    </row>
    <row r="43" spans="1:5">
      <c r="A43" s="47">
        <v>3518404</v>
      </c>
      <c r="B43" s="47" t="s">
        <v>6</v>
      </c>
      <c r="C43" s="48">
        <v>45322</v>
      </c>
      <c r="D43" s="47" t="s">
        <v>24</v>
      </c>
      <c r="E43" s="52">
        <f t="shared" ref="E43:E54" si="0">((E31-E19)/(E67+E31))*100</f>
        <v>1.20099643962668</v>
      </c>
    </row>
    <row r="44" spans="1:5">
      <c r="A44" s="47">
        <v>3518404</v>
      </c>
      <c r="B44" s="47" t="s">
        <v>6</v>
      </c>
      <c r="C44" s="48">
        <v>45320</v>
      </c>
      <c r="D44" s="47" t="s">
        <v>24</v>
      </c>
      <c r="E44" s="52">
        <f t="shared" si="0"/>
        <v>1.01351642387643</v>
      </c>
    </row>
    <row r="45" spans="1:5">
      <c r="A45" s="47">
        <v>3518404</v>
      </c>
      <c r="B45" s="47" t="s">
        <v>6</v>
      </c>
      <c r="C45" s="48">
        <v>45382</v>
      </c>
      <c r="D45" s="47" t="s">
        <v>24</v>
      </c>
      <c r="E45" s="52">
        <f t="shared" si="0"/>
        <v>1.73219744764453</v>
      </c>
    </row>
    <row r="46" spans="1:5">
      <c r="A46" s="47">
        <v>3518404</v>
      </c>
      <c r="B46" s="47" t="s">
        <v>6</v>
      </c>
      <c r="C46" s="48">
        <v>45412</v>
      </c>
      <c r="D46" s="47" t="s">
        <v>24</v>
      </c>
      <c r="E46" s="52">
        <f t="shared" si="0"/>
        <v>1.40318792992373</v>
      </c>
    </row>
    <row r="47" spans="1:5">
      <c r="A47" s="47">
        <v>3518404</v>
      </c>
      <c r="B47" s="47" t="s">
        <v>6</v>
      </c>
      <c r="C47" s="48">
        <v>45443</v>
      </c>
      <c r="D47" s="47" t="s">
        <v>24</v>
      </c>
      <c r="E47" s="52">
        <f t="shared" si="0"/>
        <v>0.960691938690934</v>
      </c>
    </row>
    <row r="48" spans="1:5">
      <c r="A48" s="47">
        <v>3518404</v>
      </c>
      <c r="B48" s="47" t="s">
        <v>6</v>
      </c>
      <c r="C48" s="48">
        <v>45473</v>
      </c>
      <c r="D48" s="47" t="s">
        <v>24</v>
      </c>
      <c r="E48" s="52">
        <f t="shared" si="0"/>
        <v>1.67612690943009</v>
      </c>
    </row>
    <row r="49" spans="1:5">
      <c r="A49" s="47">
        <v>3518404</v>
      </c>
      <c r="B49" s="47" t="s">
        <v>6</v>
      </c>
      <c r="C49" s="48">
        <v>45504</v>
      </c>
      <c r="D49" s="47" t="s">
        <v>24</v>
      </c>
      <c r="E49" s="52">
        <f t="shared" si="0"/>
        <v>1.45180670655419</v>
      </c>
    </row>
    <row r="50" spans="1:5">
      <c r="A50" s="47">
        <v>3518404</v>
      </c>
      <c r="B50" s="47" t="s">
        <v>6</v>
      </c>
      <c r="C50" s="48">
        <v>45535</v>
      </c>
      <c r="D50" s="47" t="s">
        <v>24</v>
      </c>
      <c r="E50" s="52">
        <f t="shared" si="0"/>
        <v>1.2159240753864</v>
      </c>
    </row>
    <row r="51" spans="1:5">
      <c r="A51" s="47">
        <v>3518404</v>
      </c>
      <c r="B51" s="47" t="s">
        <v>6</v>
      </c>
      <c r="C51" s="48">
        <v>45565</v>
      </c>
      <c r="D51" s="47" t="s">
        <v>24</v>
      </c>
      <c r="E51" s="52">
        <f t="shared" si="0"/>
        <v>1.54121830947187</v>
      </c>
    </row>
    <row r="52" spans="1:5">
      <c r="A52" s="47">
        <v>3518404</v>
      </c>
      <c r="B52" s="47" t="s">
        <v>6</v>
      </c>
      <c r="C52" s="48">
        <v>45596</v>
      </c>
      <c r="D52" s="47" t="s">
        <v>24</v>
      </c>
      <c r="E52" s="52">
        <f t="shared" si="0"/>
        <v>1.44689618781592</v>
      </c>
    </row>
    <row r="53" spans="1:5">
      <c r="A53" s="47">
        <v>3518404</v>
      </c>
      <c r="B53" s="47" t="s">
        <v>6</v>
      </c>
      <c r="C53" s="48">
        <v>45626</v>
      </c>
      <c r="D53" s="47" t="s">
        <v>24</v>
      </c>
      <c r="E53" s="52">
        <f t="shared" si="0"/>
        <v>1.69083558636822</v>
      </c>
    </row>
    <row r="54" spans="1:5">
      <c r="A54" s="47">
        <v>3518404</v>
      </c>
      <c r="B54" s="47" t="s">
        <v>6</v>
      </c>
      <c r="C54" s="48">
        <v>45657</v>
      </c>
      <c r="D54" s="47" t="s">
        <v>24</v>
      </c>
      <c r="E54" s="52">
        <f t="shared" si="0"/>
        <v>1.22549290126523</v>
      </c>
    </row>
    <row r="55" spans="1:5">
      <c r="A55" s="47">
        <v>3518404</v>
      </c>
      <c r="B55" s="47" t="s">
        <v>6</v>
      </c>
      <c r="C55" s="48">
        <v>45322</v>
      </c>
      <c r="D55" s="47" t="s">
        <v>25</v>
      </c>
      <c r="E55" s="52">
        <f t="shared" ref="E55:E66" si="1">E31/(E67+E31)*100</f>
        <v>1.71587523584083</v>
      </c>
    </row>
    <row r="56" spans="1:5">
      <c r="A56" s="47">
        <v>3518404</v>
      </c>
      <c r="B56" s="47" t="s">
        <v>6</v>
      </c>
      <c r="C56" s="48">
        <v>45351</v>
      </c>
      <c r="D56" s="47" t="s">
        <v>25</v>
      </c>
      <c r="E56" s="52">
        <f t="shared" si="1"/>
        <v>1.44769600537556</v>
      </c>
    </row>
    <row r="57" spans="1:5">
      <c r="A57" s="47">
        <v>3518404</v>
      </c>
      <c r="B57" s="47" t="s">
        <v>6</v>
      </c>
      <c r="C57" s="48">
        <v>45382</v>
      </c>
      <c r="D57" s="47" t="s">
        <v>25</v>
      </c>
      <c r="E57" s="52">
        <f t="shared" si="1"/>
        <v>2.15561408114356</v>
      </c>
    </row>
    <row r="58" spans="1:5">
      <c r="A58" s="47">
        <v>3518404</v>
      </c>
      <c r="B58" s="47" t="s">
        <v>6</v>
      </c>
      <c r="C58" s="48">
        <v>45412</v>
      </c>
      <c r="D58" s="47" t="s">
        <v>25</v>
      </c>
      <c r="E58" s="52">
        <f t="shared" si="1"/>
        <v>1.87992269166026</v>
      </c>
    </row>
    <row r="59" spans="1:5">
      <c r="A59" s="47">
        <v>3518404</v>
      </c>
      <c r="B59" s="47" t="s">
        <v>6</v>
      </c>
      <c r="C59" s="48">
        <v>45443</v>
      </c>
      <c r="D59" s="47" t="s">
        <v>25</v>
      </c>
      <c r="E59" s="52">
        <f t="shared" si="1"/>
        <v>1.3725397568423</v>
      </c>
    </row>
    <row r="60" spans="1:5">
      <c r="A60" s="47">
        <v>3518404</v>
      </c>
      <c r="B60" s="47" t="s">
        <v>6</v>
      </c>
      <c r="C60" s="48">
        <v>45473</v>
      </c>
      <c r="D60" s="47" t="s">
        <v>25</v>
      </c>
      <c r="E60" s="52">
        <f t="shared" si="1"/>
        <v>2.10359551720421</v>
      </c>
    </row>
    <row r="61" spans="1:5">
      <c r="A61" s="47">
        <v>3518404</v>
      </c>
      <c r="B61" s="47" t="s">
        <v>6</v>
      </c>
      <c r="C61" s="48">
        <v>45504</v>
      </c>
      <c r="D61" s="47" t="s">
        <v>25</v>
      </c>
      <c r="E61" s="52">
        <f t="shared" si="1"/>
        <v>1.94234890433188</v>
      </c>
    </row>
    <row r="62" spans="1:5">
      <c r="A62" s="47">
        <v>3518404</v>
      </c>
      <c r="B62" s="47" t="s">
        <v>6</v>
      </c>
      <c r="C62" s="48">
        <v>45535</v>
      </c>
      <c r="D62" s="47" t="s">
        <v>25</v>
      </c>
      <c r="E62" s="52">
        <f t="shared" si="1"/>
        <v>1.6841737008764</v>
      </c>
    </row>
    <row r="63" spans="1:5">
      <c r="A63" s="47">
        <v>3518404</v>
      </c>
      <c r="B63" s="47" t="s">
        <v>6</v>
      </c>
      <c r="C63" s="48">
        <v>45565</v>
      </c>
      <c r="D63" s="47" t="s">
        <v>25</v>
      </c>
      <c r="E63" s="52">
        <f t="shared" si="1"/>
        <v>2.00408791772836</v>
      </c>
    </row>
    <row r="64" spans="1:5">
      <c r="A64" s="47">
        <v>3518404</v>
      </c>
      <c r="B64" s="47" t="s">
        <v>6</v>
      </c>
      <c r="C64" s="48">
        <v>45596</v>
      </c>
      <c r="D64" s="47" t="s">
        <v>25</v>
      </c>
      <c r="E64" s="52">
        <f t="shared" si="1"/>
        <v>1.94273557605732</v>
      </c>
    </row>
    <row r="65" spans="1:5">
      <c r="A65" s="47">
        <v>3518404</v>
      </c>
      <c r="B65" s="47" t="s">
        <v>6</v>
      </c>
      <c r="C65" s="48">
        <v>45626</v>
      </c>
      <c r="D65" s="47" t="s">
        <v>25</v>
      </c>
      <c r="E65" s="52">
        <f t="shared" si="1"/>
        <v>2.23961555738247</v>
      </c>
    </row>
    <row r="66" spans="1:5">
      <c r="A66" s="47">
        <v>3518404</v>
      </c>
      <c r="B66" s="47" t="s">
        <v>6</v>
      </c>
      <c r="C66" s="48">
        <v>45657</v>
      </c>
      <c r="D66" s="47" t="s">
        <v>25</v>
      </c>
      <c r="E66" s="52">
        <f t="shared" si="1"/>
        <v>1.75049391300509</v>
      </c>
    </row>
    <row r="67" spans="1:5">
      <c r="A67" s="47">
        <v>3518404</v>
      </c>
      <c r="B67" s="47" t="s">
        <v>6</v>
      </c>
      <c r="C67" s="48">
        <v>45322</v>
      </c>
      <c r="D67" s="47" t="s">
        <v>26</v>
      </c>
      <c r="E67" s="53">
        <v>2536.9</v>
      </c>
    </row>
    <row r="68" spans="1:5">
      <c r="A68" s="47">
        <v>3518404</v>
      </c>
      <c r="B68" s="47" t="s">
        <v>6</v>
      </c>
      <c r="C68" s="48">
        <v>45351</v>
      </c>
      <c r="D68" s="47" t="s">
        <v>26</v>
      </c>
      <c r="E68" s="53">
        <v>2288.01</v>
      </c>
    </row>
    <row r="69" spans="1:5">
      <c r="A69" s="47">
        <v>3518404</v>
      </c>
      <c r="B69" s="47" t="s">
        <v>6</v>
      </c>
      <c r="C69" s="48">
        <v>45382</v>
      </c>
      <c r="D69" s="47" t="s">
        <v>26</v>
      </c>
      <c r="E69" s="53">
        <v>2310.83</v>
      </c>
    </row>
    <row r="70" spans="1:5">
      <c r="A70" s="47">
        <v>3518404</v>
      </c>
      <c r="B70" s="47" t="s">
        <v>6</v>
      </c>
      <c r="C70" s="48">
        <v>45412</v>
      </c>
      <c r="D70" s="47" t="s">
        <v>26</v>
      </c>
      <c r="E70" s="53">
        <v>2360.72</v>
      </c>
    </row>
    <row r="71" spans="1:5">
      <c r="A71" s="47">
        <v>3518404</v>
      </c>
      <c r="B71" s="47" t="s">
        <v>6</v>
      </c>
      <c r="C71" s="48">
        <v>45443</v>
      </c>
      <c r="D71" s="47" t="s">
        <v>26</v>
      </c>
      <c r="E71" s="53">
        <v>2296.57</v>
      </c>
    </row>
    <row r="72" spans="1:5">
      <c r="A72" s="47">
        <v>3518404</v>
      </c>
      <c r="B72" s="47" t="s">
        <v>6</v>
      </c>
      <c r="C72" s="48">
        <v>45473</v>
      </c>
      <c r="D72" s="47" t="s">
        <v>26</v>
      </c>
      <c r="E72" s="53">
        <v>2088.61</v>
      </c>
    </row>
    <row r="73" spans="1:5">
      <c r="A73" s="47">
        <v>3518404</v>
      </c>
      <c r="B73" s="47" t="s">
        <v>6</v>
      </c>
      <c r="C73" s="48">
        <v>45504</v>
      </c>
      <c r="D73" s="47" t="s">
        <v>26</v>
      </c>
      <c r="E73" s="53">
        <v>2374.77</v>
      </c>
    </row>
    <row r="74" spans="1:5">
      <c r="A74" s="47">
        <v>3518404</v>
      </c>
      <c r="B74" s="47" t="s">
        <v>6</v>
      </c>
      <c r="C74" s="48">
        <v>45535</v>
      </c>
      <c r="D74" s="47" t="s">
        <v>26</v>
      </c>
      <c r="E74" s="53">
        <v>2192.03</v>
      </c>
    </row>
    <row r="75" spans="1:5">
      <c r="A75" s="47">
        <v>3518404</v>
      </c>
      <c r="B75" s="47" t="s">
        <v>6</v>
      </c>
      <c r="C75" s="48">
        <v>45565</v>
      </c>
      <c r="D75" s="47" t="s">
        <v>26</v>
      </c>
      <c r="E75" s="53">
        <v>2138.31</v>
      </c>
    </row>
    <row r="76" spans="1:5">
      <c r="A76" s="47">
        <v>3518404</v>
      </c>
      <c r="B76" s="47" t="s">
        <v>6</v>
      </c>
      <c r="C76" s="48">
        <v>45596</v>
      </c>
      <c r="D76" s="47" t="s">
        <v>26</v>
      </c>
      <c r="E76" s="53">
        <v>2341.48</v>
      </c>
    </row>
    <row r="77" spans="1:5">
      <c r="A77" s="47">
        <v>3518404</v>
      </c>
      <c r="B77" s="47" t="s">
        <v>6</v>
      </c>
      <c r="C77" s="48">
        <v>45626</v>
      </c>
      <c r="D77" s="47" t="s">
        <v>26</v>
      </c>
      <c r="E77" s="53">
        <v>2306.93</v>
      </c>
    </row>
    <row r="78" spans="1:5">
      <c r="A78" s="47">
        <v>3518404</v>
      </c>
      <c r="B78" s="47" t="s">
        <v>6</v>
      </c>
      <c r="C78" s="48">
        <v>45657</v>
      </c>
      <c r="D78" s="47" t="s">
        <v>26</v>
      </c>
      <c r="E78" s="53">
        <v>2670.51</v>
      </c>
    </row>
    <row r="79" spans="1:5">
      <c r="A79" s="47">
        <v>3518404</v>
      </c>
      <c r="B79" s="47" t="s">
        <v>6</v>
      </c>
      <c r="C79" s="48">
        <v>45322</v>
      </c>
      <c r="D79" s="47" t="s">
        <v>27</v>
      </c>
      <c r="E79" s="53">
        <v>2539.15</v>
      </c>
    </row>
    <row r="80" spans="1:5">
      <c r="A80" s="47">
        <v>3518404</v>
      </c>
      <c r="B80" s="47" t="s">
        <v>6</v>
      </c>
      <c r="C80" s="48">
        <v>45351</v>
      </c>
      <c r="D80" s="47" t="s">
        <v>27</v>
      </c>
      <c r="E80" s="53">
        <v>2290.75</v>
      </c>
    </row>
    <row r="81" spans="1:5">
      <c r="A81" s="47">
        <v>3518404</v>
      </c>
      <c r="B81" s="47" t="s">
        <v>6</v>
      </c>
      <c r="C81" s="48">
        <v>45382</v>
      </c>
      <c r="D81" s="47" t="s">
        <v>27</v>
      </c>
      <c r="E81" s="53">
        <v>2367.15</v>
      </c>
    </row>
    <row r="82" spans="1:5">
      <c r="A82" s="47">
        <v>3518404</v>
      </c>
      <c r="B82" s="47" t="s">
        <v>6</v>
      </c>
      <c r="C82" s="48">
        <v>45412</v>
      </c>
      <c r="D82" s="47" t="s">
        <v>27</v>
      </c>
      <c r="E82" s="53">
        <v>2348.53</v>
      </c>
    </row>
    <row r="83" spans="1:5">
      <c r="A83" s="47">
        <v>3518404</v>
      </c>
      <c r="B83" s="47" t="s">
        <v>6</v>
      </c>
      <c r="C83" s="48">
        <v>45443</v>
      </c>
      <c r="D83" s="47" t="s">
        <v>27</v>
      </c>
      <c r="E83" s="53">
        <v>2309.84</v>
      </c>
    </row>
    <row r="84" spans="1:5">
      <c r="A84" s="47">
        <v>3518404</v>
      </c>
      <c r="B84" s="47" t="s">
        <v>6</v>
      </c>
      <c r="C84" s="48">
        <v>45473</v>
      </c>
      <c r="D84" s="47" t="s">
        <v>27</v>
      </c>
      <c r="E84" s="53">
        <v>2088.45</v>
      </c>
    </row>
    <row r="85" spans="1:5">
      <c r="A85" s="47">
        <v>3518404</v>
      </c>
      <c r="B85" s="47" t="s">
        <v>6</v>
      </c>
      <c r="C85" s="48">
        <v>45504</v>
      </c>
      <c r="D85" s="47" t="s">
        <v>27</v>
      </c>
      <c r="E85" s="53">
        <v>2345.21</v>
      </c>
    </row>
    <row r="86" spans="1:5">
      <c r="A86" s="47">
        <v>3518404</v>
      </c>
      <c r="B86" s="47" t="s">
        <v>6</v>
      </c>
      <c r="C86" s="48">
        <v>45535</v>
      </c>
      <c r="D86" s="47" t="s">
        <v>27</v>
      </c>
      <c r="E86" s="53">
        <v>2179.86</v>
      </c>
    </row>
    <row r="87" spans="1:5">
      <c r="A87" s="47">
        <v>3518404</v>
      </c>
      <c r="B87" s="47" t="s">
        <v>6</v>
      </c>
      <c r="C87" s="48">
        <v>45565</v>
      </c>
      <c r="D87" s="47" t="s">
        <v>27</v>
      </c>
      <c r="E87" s="53">
        <v>2087.64</v>
      </c>
    </row>
    <row r="88" spans="1:5">
      <c r="A88" s="47">
        <v>3518404</v>
      </c>
      <c r="B88" s="47" t="s">
        <v>6</v>
      </c>
      <c r="C88" s="48">
        <v>45596</v>
      </c>
      <c r="D88" s="47" t="s">
        <v>27</v>
      </c>
      <c r="E88" s="53">
        <v>2355.54</v>
      </c>
    </row>
    <row r="89" spans="1:5">
      <c r="A89" s="47">
        <v>3518404</v>
      </c>
      <c r="B89" s="47" t="s">
        <v>6</v>
      </c>
      <c r="C89" s="48">
        <v>45626</v>
      </c>
      <c r="D89" s="47" t="s">
        <v>27</v>
      </c>
      <c r="E89" s="53">
        <v>2259.54</v>
      </c>
    </row>
    <row r="90" spans="1:5">
      <c r="A90" s="47">
        <v>3518404</v>
      </c>
      <c r="B90" s="47" t="s">
        <v>6</v>
      </c>
      <c r="C90" s="48">
        <v>45657</v>
      </c>
      <c r="D90" s="47" t="s">
        <v>27</v>
      </c>
      <c r="E90" s="53">
        <v>2574.34</v>
      </c>
    </row>
  </sheetData>
  <mergeCells count="1">
    <mergeCell ref="A1:E1"/>
  </mergeCells>
  <pageMargins left="0.511811024" right="0.511811024" top="0.787401575" bottom="0.787401575" header="0.31496062" footer="0.3149606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38"/>
  <sheetViews>
    <sheetView tabSelected="1" workbookViewId="0">
      <selection activeCell="C13" sqref="C13"/>
    </sheetView>
  </sheetViews>
  <sheetFormatPr defaultColWidth="8.88888888888889" defaultRowHeight="13.2"/>
  <cols>
    <col min="1" max="1" width="10.4444444444444" style="3" customWidth="1"/>
    <col min="2" max="3" width="10.6666666666667" style="3"/>
    <col min="4" max="4" width="4.2037037037037" style="3" customWidth="1"/>
    <col min="5" max="5" width="10.4444444444444" style="3" customWidth="1"/>
    <col min="6" max="7" width="10.6666666666667" style="3"/>
    <col min="8" max="8" width="4.2037037037037" style="3" customWidth="1"/>
    <col min="9" max="9" width="10.4444444444444" style="3" customWidth="1"/>
    <col min="10" max="11" width="7.22222222222222" style="3" customWidth="1"/>
    <col min="12" max="12" width="4.2037037037037" style="3" customWidth="1"/>
    <col min="13" max="13" width="10.4444444444444" style="3" customWidth="1"/>
    <col min="14" max="15" width="8.88888888888889" style="3"/>
    <col min="16" max="16" width="4.2037037037037" style="3" customWidth="1"/>
    <col min="17" max="17" width="10.4444444444444" style="3" customWidth="1"/>
    <col min="18" max="18" width="9.77777777777778" style="3"/>
    <col min="19" max="19" width="12.8888888888889" style="3"/>
    <col min="20" max="20" width="4.2037037037037" style="3" customWidth="1"/>
    <col min="21" max="21" width="10" style="3" customWidth="1"/>
    <col min="22" max="22" width="8.88888888888889" style="3"/>
    <col min="23" max="24" width="9.77777777777778" style="3"/>
    <col min="25" max="29" width="8.88888888888889" style="3"/>
    <col min="30" max="30" width="8.88888888888889" style="4"/>
    <col min="31" max="16384" width="8.88888888888889" style="3"/>
  </cols>
  <sheetData>
    <row r="1" ht="15.6" spans="1:23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13.95" spans="1:23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="1" customFormat="1" ht="14.55" spans="1:23">
      <c r="A3" s="7" t="s">
        <v>29</v>
      </c>
      <c r="B3" s="8"/>
      <c r="C3" s="9"/>
      <c r="D3" s="10"/>
      <c r="E3" s="7" t="s">
        <v>30</v>
      </c>
      <c r="F3" s="8"/>
      <c r="G3" s="9"/>
      <c r="H3" s="11"/>
      <c r="I3" s="7" t="s">
        <v>31</v>
      </c>
      <c r="J3" s="8"/>
      <c r="K3" s="9"/>
      <c r="L3" s="10"/>
      <c r="M3" s="7" t="s">
        <v>32</v>
      </c>
      <c r="N3" s="8"/>
      <c r="O3" s="9"/>
      <c r="P3" s="11"/>
      <c r="Q3" s="7" t="s">
        <v>33</v>
      </c>
      <c r="R3" s="8"/>
      <c r="S3" s="9"/>
      <c r="T3" s="11"/>
      <c r="U3" s="7" t="s">
        <v>34</v>
      </c>
      <c r="V3" s="8"/>
      <c r="W3" s="9"/>
    </row>
    <row r="4" s="1" customFormat="1" ht="13.8" spans="1:23">
      <c r="A4" s="12"/>
      <c r="B4" s="13">
        <v>2024</v>
      </c>
      <c r="C4" s="13">
        <v>2025</v>
      </c>
      <c r="D4" s="14"/>
      <c r="E4" s="12"/>
      <c r="F4" s="13">
        <v>2024</v>
      </c>
      <c r="G4" s="13">
        <v>2025</v>
      </c>
      <c r="H4" s="11"/>
      <c r="I4" s="12"/>
      <c r="J4" s="13">
        <v>2024</v>
      </c>
      <c r="K4" s="13">
        <v>2025</v>
      </c>
      <c r="L4" s="14"/>
      <c r="M4" s="12"/>
      <c r="N4" s="13">
        <v>2024</v>
      </c>
      <c r="O4" s="13">
        <v>2025</v>
      </c>
      <c r="P4" s="11"/>
      <c r="Q4" s="12"/>
      <c r="R4" s="13">
        <v>2024</v>
      </c>
      <c r="S4" s="13">
        <v>2025</v>
      </c>
      <c r="T4" s="11"/>
      <c r="U4" s="12"/>
      <c r="V4" s="13">
        <v>2024</v>
      </c>
      <c r="W4" s="13">
        <v>2025</v>
      </c>
    </row>
    <row r="5" s="2" customFormat="1" ht="13.8" spans="1:23">
      <c r="A5" s="15" t="s">
        <v>35</v>
      </c>
      <c r="B5" s="16">
        <v>2536.9</v>
      </c>
      <c r="C5" s="17">
        <v>2546.34</v>
      </c>
      <c r="D5" s="18"/>
      <c r="E5" s="15" t="s">
        <v>35</v>
      </c>
      <c r="F5" s="19">
        <v>2539.15</v>
      </c>
      <c r="G5" s="20">
        <v>2577.72</v>
      </c>
      <c r="H5" s="6"/>
      <c r="I5" s="15" t="s">
        <v>35</v>
      </c>
      <c r="J5" s="30">
        <v>44.29</v>
      </c>
      <c r="K5" s="22">
        <v>58.69</v>
      </c>
      <c r="L5" s="18"/>
      <c r="M5" s="31" t="s">
        <v>35</v>
      </c>
      <c r="N5" s="30">
        <v>13.29</v>
      </c>
      <c r="O5" s="21">
        <v>11.97</v>
      </c>
      <c r="P5" s="6"/>
      <c r="Q5" s="35" t="s">
        <v>35</v>
      </c>
      <c r="R5" s="21">
        <v>1.2</v>
      </c>
      <c r="S5" s="21">
        <f t="shared" ref="S5:S12" si="0">((K5-O5)/(C5+K5))*100</f>
        <v>1.79345343431746</v>
      </c>
      <c r="T5" s="6"/>
      <c r="U5" s="35" t="s">
        <v>35</v>
      </c>
      <c r="V5" s="21">
        <v>1.72</v>
      </c>
      <c r="W5" s="21">
        <f t="shared" ref="W5:W12" si="1">((K5)/(C5+K5))*100</f>
        <v>2.2529491023136</v>
      </c>
    </row>
    <row r="6" s="2" customFormat="1" ht="13.8" spans="1:23">
      <c r="A6" s="15" t="s">
        <v>36</v>
      </c>
      <c r="B6" s="16">
        <v>2288.01</v>
      </c>
      <c r="C6" s="17">
        <v>2226.89</v>
      </c>
      <c r="D6" s="18"/>
      <c r="E6" s="15" t="s">
        <v>36</v>
      </c>
      <c r="F6" s="19">
        <v>2290.75</v>
      </c>
      <c r="G6" s="20">
        <v>2224.77</v>
      </c>
      <c r="H6" s="6"/>
      <c r="I6" s="15" t="s">
        <v>36</v>
      </c>
      <c r="J6" s="30">
        <v>33.61</v>
      </c>
      <c r="K6" s="22">
        <v>33.56</v>
      </c>
      <c r="L6" s="18"/>
      <c r="M6" s="31" t="s">
        <v>36</v>
      </c>
      <c r="N6" s="30">
        <v>10.08</v>
      </c>
      <c r="O6" s="21">
        <v>10.07</v>
      </c>
      <c r="P6" s="6"/>
      <c r="Q6" s="35" t="s">
        <v>36</v>
      </c>
      <c r="R6" s="21">
        <v>1.01</v>
      </c>
      <c r="S6" s="21">
        <f t="shared" si="0"/>
        <v>1.03917361587295</v>
      </c>
      <c r="T6" s="6"/>
      <c r="U6" s="35" t="s">
        <v>36</v>
      </c>
      <c r="V6" s="21">
        <v>1.45</v>
      </c>
      <c r="W6" s="21">
        <f t="shared" si="1"/>
        <v>1.48466013404411</v>
      </c>
    </row>
    <row r="7" s="2" customFormat="1" ht="13.8" spans="1:23">
      <c r="A7" s="15" t="s">
        <v>37</v>
      </c>
      <c r="B7" s="16">
        <v>2310.83</v>
      </c>
      <c r="C7" s="17">
        <v>2407.99</v>
      </c>
      <c r="D7" s="18"/>
      <c r="E7" s="15" t="s">
        <v>37</v>
      </c>
      <c r="F7" s="19">
        <v>2367.15</v>
      </c>
      <c r="G7" s="20">
        <v>2278.33</v>
      </c>
      <c r="H7" s="6"/>
      <c r="I7" s="15" t="s">
        <v>37</v>
      </c>
      <c r="J7" s="30">
        <v>50.91</v>
      </c>
      <c r="K7" s="22">
        <v>53.4</v>
      </c>
      <c r="L7" s="18"/>
      <c r="M7" s="31" t="s">
        <v>37</v>
      </c>
      <c r="N7" s="30">
        <v>10</v>
      </c>
      <c r="O7" s="21">
        <v>9.31</v>
      </c>
      <c r="P7" s="6"/>
      <c r="Q7" s="35" t="s">
        <v>37</v>
      </c>
      <c r="R7" s="21">
        <v>1.73</v>
      </c>
      <c r="S7" s="21">
        <f t="shared" si="0"/>
        <v>1.79126428562723</v>
      </c>
      <c r="T7" s="6"/>
      <c r="U7" s="35" t="s">
        <v>37</v>
      </c>
      <c r="V7" s="21">
        <v>2.16</v>
      </c>
      <c r="W7" s="21">
        <f t="shared" si="1"/>
        <v>2.16950584832148</v>
      </c>
    </row>
    <row r="8" s="2" customFormat="1" ht="13.8" spans="1:23">
      <c r="A8" s="15" t="s">
        <v>38</v>
      </c>
      <c r="B8" s="16">
        <v>2360.72</v>
      </c>
      <c r="C8" s="17">
        <v>2379.8</v>
      </c>
      <c r="D8" s="18"/>
      <c r="E8" s="15" t="s">
        <v>38</v>
      </c>
      <c r="F8" s="19">
        <v>2348.53</v>
      </c>
      <c r="G8" s="20">
        <v>2272.61</v>
      </c>
      <c r="H8" s="6"/>
      <c r="I8" s="15" t="s">
        <v>38</v>
      </c>
      <c r="J8" s="30">
        <v>45.23</v>
      </c>
      <c r="K8" s="22">
        <v>29.71</v>
      </c>
      <c r="L8" s="18"/>
      <c r="M8" s="31" t="s">
        <v>38</v>
      </c>
      <c r="N8" s="30">
        <v>11.47</v>
      </c>
      <c r="O8" s="21">
        <v>8.91</v>
      </c>
      <c r="P8" s="6"/>
      <c r="Q8" s="35" t="s">
        <v>38</v>
      </c>
      <c r="R8" s="21">
        <v>1.4</v>
      </c>
      <c r="S8" s="21">
        <f t="shared" si="0"/>
        <v>0.86324605417699</v>
      </c>
      <c r="T8" s="6"/>
      <c r="U8" s="35" t="s">
        <v>38</v>
      </c>
      <c r="V8" s="21">
        <v>1.88</v>
      </c>
      <c r="W8" s="21">
        <f t="shared" si="1"/>
        <v>1.23303078219223</v>
      </c>
    </row>
    <row r="9" s="2" customFormat="1" ht="13.8" spans="1:23">
      <c r="A9" s="15" t="s">
        <v>39</v>
      </c>
      <c r="B9" s="16">
        <v>2296.57</v>
      </c>
      <c r="C9" s="17">
        <v>2347.95</v>
      </c>
      <c r="D9" s="18"/>
      <c r="E9" s="15" t="s">
        <v>39</v>
      </c>
      <c r="F9" s="19">
        <v>2309.84</v>
      </c>
      <c r="G9" s="20">
        <v>2309.38</v>
      </c>
      <c r="H9" s="6"/>
      <c r="I9" s="15" t="s">
        <v>39</v>
      </c>
      <c r="J9" s="30">
        <v>31.96</v>
      </c>
      <c r="K9" s="22">
        <v>48.39</v>
      </c>
      <c r="L9" s="18"/>
      <c r="M9" s="31" t="s">
        <v>39</v>
      </c>
      <c r="N9" s="30">
        <v>9.59</v>
      </c>
      <c r="O9" s="21">
        <v>10.2</v>
      </c>
      <c r="P9" s="6"/>
      <c r="Q9" s="35" t="s">
        <v>39</v>
      </c>
      <c r="R9" s="21">
        <v>0.96</v>
      </c>
      <c r="S9" s="21">
        <f t="shared" si="0"/>
        <v>1.59368036255289</v>
      </c>
      <c r="T9" s="6"/>
      <c r="U9" s="35" t="s">
        <v>39</v>
      </c>
      <c r="V9" s="21">
        <v>1.37</v>
      </c>
      <c r="W9" s="21">
        <f t="shared" si="1"/>
        <v>2.01932947745312</v>
      </c>
    </row>
    <row r="10" s="2" customFormat="1" ht="13.8" spans="1:23">
      <c r="A10" s="15" t="s">
        <v>40</v>
      </c>
      <c r="B10" s="16">
        <v>2088.61</v>
      </c>
      <c r="C10" s="17">
        <v>2205.95</v>
      </c>
      <c r="D10" s="18"/>
      <c r="E10" s="15" t="s">
        <v>40</v>
      </c>
      <c r="F10" s="19">
        <v>2088.45</v>
      </c>
      <c r="G10" s="20">
        <v>2087.03</v>
      </c>
      <c r="H10" s="6"/>
      <c r="I10" s="15" t="s">
        <v>40</v>
      </c>
      <c r="J10" s="30">
        <v>44.88</v>
      </c>
      <c r="K10" s="22">
        <v>38.74</v>
      </c>
      <c r="L10" s="18"/>
      <c r="M10" s="31" t="s">
        <v>40</v>
      </c>
      <c r="N10" s="30">
        <v>9.12</v>
      </c>
      <c r="O10" s="21">
        <v>10.22</v>
      </c>
      <c r="P10" s="6"/>
      <c r="Q10" s="35" t="s">
        <v>40</v>
      </c>
      <c r="R10" s="21">
        <v>1.68</v>
      </c>
      <c r="S10" s="21">
        <f t="shared" si="0"/>
        <v>1.27055406314458</v>
      </c>
      <c r="T10" s="6"/>
      <c r="U10" s="35" t="s">
        <v>40</v>
      </c>
      <c r="V10" s="21">
        <v>2.1</v>
      </c>
      <c r="W10" s="21">
        <f t="shared" si="1"/>
        <v>1.72585078563187</v>
      </c>
    </row>
    <row r="11" s="2" customFormat="1" ht="13.8" spans="1:23">
      <c r="A11" s="15" t="s">
        <v>41</v>
      </c>
      <c r="B11" s="16">
        <v>2374.77</v>
      </c>
      <c r="C11" s="21">
        <v>2283.1</v>
      </c>
      <c r="D11" s="18"/>
      <c r="E11" s="15" t="s">
        <v>41</v>
      </c>
      <c r="F11" s="19">
        <v>2345.21</v>
      </c>
      <c r="G11" s="22">
        <v>2309.31</v>
      </c>
      <c r="H11" s="6"/>
      <c r="I11" s="15" t="s">
        <v>41</v>
      </c>
      <c r="J11" s="30">
        <v>47.04</v>
      </c>
      <c r="K11" s="22">
        <v>80.57</v>
      </c>
      <c r="L11" s="18"/>
      <c r="M11" s="31" t="s">
        <v>41</v>
      </c>
      <c r="N11" s="30">
        <v>11.88</v>
      </c>
      <c r="O11" s="21">
        <v>8.71</v>
      </c>
      <c r="P11" s="6"/>
      <c r="Q11" s="35" t="s">
        <v>41</v>
      </c>
      <c r="R11" s="21">
        <v>1.45</v>
      </c>
      <c r="S11" s="21">
        <f t="shared" si="0"/>
        <v>3.04018750502397</v>
      </c>
      <c r="T11" s="6"/>
      <c r="U11" s="35" t="s">
        <v>41</v>
      </c>
      <c r="V11" s="21">
        <v>1.94</v>
      </c>
      <c r="W11" s="21">
        <f t="shared" si="1"/>
        <v>3.40868226106013</v>
      </c>
    </row>
    <row r="12" s="2" customFormat="1" ht="13.8" spans="1:23">
      <c r="A12" s="15" t="s">
        <v>42</v>
      </c>
      <c r="B12" s="16">
        <v>2192.03</v>
      </c>
      <c r="C12" s="21">
        <v>2218.5</v>
      </c>
      <c r="D12" s="18"/>
      <c r="E12" s="15" t="s">
        <v>42</v>
      </c>
      <c r="F12" s="19">
        <v>2179.86</v>
      </c>
      <c r="G12" s="22">
        <v>2159.75</v>
      </c>
      <c r="H12" s="6"/>
      <c r="I12" s="15" t="s">
        <v>42</v>
      </c>
      <c r="J12" s="30">
        <v>37.55</v>
      </c>
      <c r="K12" s="22">
        <v>49.13</v>
      </c>
      <c r="L12" s="18"/>
      <c r="M12" s="31" t="s">
        <v>42</v>
      </c>
      <c r="N12" s="30">
        <v>10.44</v>
      </c>
      <c r="O12" s="21">
        <v>7.84</v>
      </c>
      <c r="P12" s="6"/>
      <c r="Q12" s="35" t="s">
        <v>42</v>
      </c>
      <c r="R12" s="21">
        <v>1.22</v>
      </c>
      <c r="S12" s="21">
        <f t="shared" si="0"/>
        <v>1.82084378844873</v>
      </c>
      <c r="T12" s="6"/>
      <c r="U12" s="35" t="s">
        <v>42</v>
      </c>
      <c r="V12" s="21">
        <v>1.68</v>
      </c>
      <c r="W12" s="21">
        <f>((K12)/(C12+K12))*100</f>
        <v>2.16657920383837</v>
      </c>
    </row>
    <row r="13" s="2" customFormat="1" ht="13.8" spans="1:23">
      <c r="A13" s="15" t="s">
        <v>43</v>
      </c>
      <c r="B13" s="16">
        <v>2138.31</v>
      </c>
      <c r="C13" s="21">
        <v>2290.7</v>
      </c>
      <c r="D13" s="18"/>
      <c r="E13" s="15" t="s">
        <v>43</v>
      </c>
      <c r="F13" s="19">
        <v>2087.64</v>
      </c>
      <c r="G13" s="22">
        <v>2288.68</v>
      </c>
      <c r="H13" s="6"/>
      <c r="I13" s="15" t="s">
        <v>43</v>
      </c>
      <c r="J13" s="30">
        <v>43.73</v>
      </c>
      <c r="K13" s="22">
        <v>46.57</v>
      </c>
      <c r="L13" s="18"/>
      <c r="M13" s="31" t="s">
        <v>43</v>
      </c>
      <c r="N13" s="30">
        <v>10.1</v>
      </c>
      <c r="O13" s="21">
        <v>8.15</v>
      </c>
      <c r="P13" s="6"/>
      <c r="Q13" s="35" t="s">
        <v>43</v>
      </c>
      <c r="R13" s="21">
        <v>1.54</v>
      </c>
      <c r="S13" s="21">
        <f>((K13-O13)/(C13+K13))*100</f>
        <v>1.64379810633774</v>
      </c>
      <c r="T13" s="6"/>
      <c r="U13" s="35" t="s">
        <v>43</v>
      </c>
      <c r="V13" s="21">
        <v>2</v>
      </c>
      <c r="W13" s="21">
        <f>((K13)/(C13+K13))*100</f>
        <v>1.9924955182756</v>
      </c>
    </row>
    <row r="14" s="2" customFormat="1" ht="13.8" spans="1:23">
      <c r="A14" s="15" t="s">
        <v>44</v>
      </c>
      <c r="B14" s="16">
        <v>2341.48</v>
      </c>
      <c r="C14" s="21"/>
      <c r="D14" s="18"/>
      <c r="E14" s="15" t="s">
        <v>44</v>
      </c>
      <c r="F14" s="19">
        <v>2355.54</v>
      </c>
      <c r="G14" s="22"/>
      <c r="H14" s="6"/>
      <c r="I14" s="15" t="s">
        <v>44</v>
      </c>
      <c r="J14" s="30">
        <v>46.39</v>
      </c>
      <c r="K14" s="22"/>
      <c r="L14" s="18"/>
      <c r="M14" s="31" t="s">
        <v>44</v>
      </c>
      <c r="N14" s="30">
        <v>11.84</v>
      </c>
      <c r="O14" s="21"/>
      <c r="P14" s="6"/>
      <c r="Q14" s="35" t="s">
        <v>44</v>
      </c>
      <c r="R14" s="21">
        <v>1.45</v>
      </c>
      <c r="S14" s="21"/>
      <c r="T14" s="6"/>
      <c r="U14" s="35" t="s">
        <v>44</v>
      </c>
      <c r="V14" s="21">
        <v>1.94</v>
      </c>
      <c r="W14" s="36"/>
    </row>
    <row r="15" s="2" customFormat="1" ht="13.8" spans="1:23">
      <c r="A15" s="15" t="s">
        <v>45</v>
      </c>
      <c r="B15" s="16">
        <v>2306.93</v>
      </c>
      <c r="C15" s="21"/>
      <c r="D15" s="18"/>
      <c r="E15" s="15" t="s">
        <v>45</v>
      </c>
      <c r="F15" s="19">
        <v>2259.54</v>
      </c>
      <c r="G15" s="22"/>
      <c r="H15" s="6"/>
      <c r="I15" s="15" t="s">
        <v>45</v>
      </c>
      <c r="J15" s="30">
        <v>52.85</v>
      </c>
      <c r="K15" s="22"/>
      <c r="L15" s="18"/>
      <c r="M15" s="31" t="s">
        <v>45</v>
      </c>
      <c r="N15" s="30">
        <v>12.95</v>
      </c>
      <c r="O15" s="21"/>
      <c r="P15" s="6"/>
      <c r="Q15" s="35" t="s">
        <v>45</v>
      </c>
      <c r="R15" s="21">
        <v>1.69</v>
      </c>
      <c r="S15" s="21"/>
      <c r="T15" s="6"/>
      <c r="U15" s="35" t="s">
        <v>45</v>
      </c>
      <c r="V15" s="21">
        <v>2.24</v>
      </c>
      <c r="W15" s="36"/>
    </row>
    <row r="16" s="2" customFormat="1" ht="14.55" spans="1:23">
      <c r="A16" s="23" t="s">
        <v>46</v>
      </c>
      <c r="B16" s="24">
        <v>2670.51</v>
      </c>
      <c r="C16" s="25"/>
      <c r="D16" s="18"/>
      <c r="E16" s="23" t="s">
        <v>46</v>
      </c>
      <c r="F16" s="26">
        <v>2574.34</v>
      </c>
      <c r="G16" s="27"/>
      <c r="H16" s="6"/>
      <c r="I16" s="23" t="s">
        <v>46</v>
      </c>
      <c r="J16" s="32">
        <v>47.58</v>
      </c>
      <c r="K16" s="27"/>
      <c r="L16" s="18"/>
      <c r="M16" s="33" t="s">
        <v>46</v>
      </c>
      <c r="N16" s="34">
        <v>14.27</v>
      </c>
      <c r="O16" s="25"/>
      <c r="P16" s="6"/>
      <c r="Q16" s="37" t="s">
        <v>46</v>
      </c>
      <c r="R16" s="38">
        <v>1.23</v>
      </c>
      <c r="S16" s="38"/>
      <c r="T16" s="6"/>
      <c r="U16" s="37" t="s">
        <v>46</v>
      </c>
      <c r="V16" s="38">
        <v>1.75</v>
      </c>
      <c r="W16" s="39"/>
    </row>
    <row r="17" s="1" customFormat="1" ht="14.55" spans="1:23">
      <c r="A17" s="28" t="s">
        <v>47</v>
      </c>
      <c r="B17" s="29">
        <f t="shared" ref="B17:G17" si="2">AVERAGE(B5:B16)</f>
        <v>2325.4725</v>
      </c>
      <c r="C17" s="29">
        <f t="shared" si="2"/>
        <v>2323.02444444444</v>
      </c>
      <c r="D17" s="11"/>
      <c r="E17" s="28" t="s">
        <v>47</v>
      </c>
      <c r="F17" s="29">
        <f t="shared" si="2"/>
        <v>2312.16666666667</v>
      </c>
      <c r="G17" s="29">
        <f t="shared" si="2"/>
        <v>2278.62</v>
      </c>
      <c r="H17" s="11"/>
      <c r="I17" s="28" t="s">
        <v>47</v>
      </c>
      <c r="J17" s="29">
        <f t="shared" ref="J17:O17" si="3">AVERAGE(J5:J16)</f>
        <v>43.835</v>
      </c>
      <c r="K17" s="29">
        <f t="shared" si="3"/>
        <v>48.7511111111111</v>
      </c>
      <c r="L17" s="11"/>
      <c r="M17" s="28" t="s">
        <v>47</v>
      </c>
      <c r="N17" s="29">
        <f t="shared" si="3"/>
        <v>11.2525</v>
      </c>
      <c r="O17" s="29">
        <f t="shared" si="3"/>
        <v>9.48666666666667</v>
      </c>
      <c r="P17" s="11"/>
      <c r="Q17" s="28" t="s">
        <v>47</v>
      </c>
      <c r="R17" s="40">
        <f>AVERAGE(R5:R16)</f>
        <v>1.38</v>
      </c>
      <c r="S17" s="41">
        <f>AVERAGE(S5:S16)</f>
        <v>1.65068902394473</v>
      </c>
      <c r="T17" s="11"/>
      <c r="U17" s="28" t="s">
        <v>47</v>
      </c>
      <c r="V17" s="40">
        <f>AVERAGE(V5:V16)</f>
        <v>1.8525</v>
      </c>
      <c r="W17" s="41">
        <f>AVERAGE(W5:W16)</f>
        <v>2.05034256812561</v>
      </c>
    </row>
    <row r="18" spans="1:30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42"/>
      <c r="W18" s="6"/>
      <c r="AD18" s="3"/>
    </row>
    <row r="19" spans="1:30">
      <c r="A19" s="11" t="s">
        <v>48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AD19" s="3"/>
    </row>
    <row r="20" spans="1:23">
      <c r="A20" s="6" t="s">
        <v>49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30">
      <c r="A21" s="6" t="s">
        <v>50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42"/>
      <c r="R21" s="6"/>
      <c r="S21" s="6"/>
      <c r="T21" s="6"/>
      <c r="U21" s="6"/>
      <c r="V21" s="6"/>
      <c r="W21" s="6"/>
      <c r="AD21" s="3"/>
    </row>
    <row r="22" ht="13.8" spans="1:30">
      <c r="A22" s="6" t="s">
        <v>51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3"/>
      <c r="R22" s="6"/>
      <c r="S22" s="6"/>
      <c r="T22" s="6"/>
      <c r="U22" s="6"/>
      <c r="V22" s="6"/>
      <c r="W22" s="6"/>
      <c r="AD22" s="3"/>
    </row>
    <row r="23" ht="13.8" spans="1:30">
      <c r="A23" s="6" t="s">
        <v>52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43"/>
      <c r="R23" s="6"/>
      <c r="S23" s="6"/>
      <c r="T23" s="6"/>
      <c r="U23" s="6"/>
      <c r="V23" s="6"/>
      <c r="W23" s="6"/>
      <c r="AD23" s="3"/>
    </row>
    <row r="24" ht="13.8" spans="1:30">
      <c r="A24" s="6" t="s">
        <v>53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43"/>
      <c r="R24" s="6"/>
      <c r="S24" s="6"/>
      <c r="T24" s="6"/>
      <c r="U24" s="6"/>
      <c r="V24" s="6"/>
      <c r="W24" s="6"/>
      <c r="AD24" s="3"/>
    </row>
    <row r="25" spans="1:30">
      <c r="A25" s="6" t="s">
        <v>54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42"/>
      <c r="R25" s="6"/>
      <c r="S25" s="6"/>
      <c r="T25" s="6"/>
      <c r="U25" s="6"/>
      <c r="V25" s="6"/>
      <c r="W25" s="6"/>
      <c r="AD25" s="3"/>
    </row>
    <row r="26" spans="1:30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42"/>
      <c r="R26" s="6"/>
      <c r="S26" s="6"/>
      <c r="T26" s="6"/>
      <c r="U26" s="6"/>
      <c r="V26" s="6"/>
      <c r="W26" s="6"/>
      <c r="AD26" s="3"/>
    </row>
    <row r="27" spans="1:30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42"/>
      <c r="R27" s="6"/>
      <c r="S27" s="6"/>
      <c r="T27" s="6"/>
      <c r="U27" s="6"/>
      <c r="V27" s="6"/>
      <c r="W27" s="6"/>
      <c r="AD27" s="3"/>
    </row>
    <row r="28" spans="17:30">
      <c r="Q28" s="4"/>
      <c r="AD28" s="3"/>
    </row>
    <row r="29" spans="17:30">
      <c r="Q29" s="4"/>
      <c r="AD29" s="3"/>
    </row>
    <row r="30" spans="17:30">
      <c r="Q30" s="4"/>
      <c r="AD30" s="3"/>
    </row>
    <row r="31" spans="17:30">
      <c r="Q31" s="4"/>
      <c r="AD31" s="3"/>
    </row>
    <row r="32" spans="17:30">
      <c r="Q32" s="4"/>
      <c r="AD32" s="3"/>
    </row>
    <row r="33" spans="17:30">
      <c r="Q33" s="4"/>
      <c r="AD33" s="3"/>
    </row>
    <row r="34" spans="17:30">
      <c r="Q34" s="4"/>
      <c r="AD34" s="3"/>
    </row>
    <row r="35" spans="17:30">
      <c r="Q35" s="4"/>
      <c r="AD35" s="3"/>
    </row>
    <row r="36" spans="17:30">
      <c r="Q36" s="4"/>
      <c r="AD36" s="3"/>
    </row>
    <row r="37" spans="17:30">
      <c r="Q37" s="4"/>
      <c r="AD37" s="3"/>
    </row>
    <row r="38" spans="17:30">
      <c r="Q38" s="4"/>
      <c r="AD38" s="3"/>
    </row>
  </sheetData>
  <mergeCells count="7">
    <mergeCell ref="A1:W1"/>
    <mergeCell ref="A3:C3"/>
    <mergeCell ref="E3:G3"/>
    <mergeCell ref="I3:K3"/>
    <mergeCell ref="M3:O3"/>
    <mergeCell ref="Q3:S3"/>
    <mergeCell ref="U3:W3"/>
  </mergeCells>
  <printOptions horizontalCentered="1" verticalCentered="1"/>
  <pageMargins left="0.161111111111111" right="0.161111111111111" top="1" bottom="1" header="0.5" footer="0.5"/>
  <pageSetup paperSize="9" scale="81" fitToHeight="0" orientation="landscape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R34" sqref="R34"/>
    </sheetView>
  </sheetViews>
  <sheetFormatPr defaultColWidth="8.88888888888889" defaultRowHeight="13.8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R21" sqref="R21"/>
    </sheetView>
  </sheetViews>
  <sheetFormatPr defaultColWidth="8.88888888888889" defaultRowHeight="13.8"/>
  <sheetData/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O27" sqref="O27"/>
    </sheetView>
  </sheetViews>
  <sheetFormatPr defaultColWidth="8.88888888888889" defaultRowHeight="13.8"/>
  <sheetData/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Q34" sqref="Q34"/>
    </sheetView>
  </sheetViews>
  <sheetFormatPr defaultColWidth="8.88888888888889" defaultRowHeight="13.8"/>
  <sheetData/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A1" sqref="A1"/>
    </sheetView>
  </sheetViews>
  <sheetFormatPr defaultColWidth="8.88888888888889" defaultRowHeight="13.8"/>
  <sheetData/>
  <pageMargins left="0.75" right="0.75" top="1" bottom="1" header="0.5" footer="0.5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workbookViewId="0">
      <selection activeCell="O27" sqref="O27"/>
    </sheetView>
  </sheetViews>
  <sheetFormatPr defaultColWidth="8.88888888888889" defaultRowHeight="13.8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2024-2025</vt:lpstr>
      <vt:lpstr>ARSESP</vt:lpstr>
      <vt:lpstr>RSD_COL</vt:lpstr>
      <vt:lpstr>RSD_ATERRO</vt:lpstr>
      <vt:lpstr>RECI_COL</vt:lpstr>
      <vt:lpstr>REJ_TRIA</vt:lpstr>
      <vt:lpstr>IREC</vt:lpstr>
      <vt:lpstr>CS quantotal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</dc:creator>
  <cp:lastModifiedBy>WPS_1748951294</cp:lastModifiedBy>
  <dcterms:created xsi:type="dcterms:W3CDTF">2025-07-16T15:20:00Z</dcterms:created>
  <dcterms:modified xsi:type="dcterms:W3CDTF">2025-10-08T12:56:34Z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F318650D37D9431EB7871EC540A29505_13</vt:lpwstr>
  </property>
  <property fmtid="{D5CDD505-2E9C-101B-9397-08002B2CF9AE}" pid="3" name="KSOProductBuildVer">
    <vt:lpwstr>1046-12.2.0.22549</vt:lpwstr>
  </property>
</Properties>
</file>