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E32E2C1-14D2-4546-A1DE-E554B33A9FD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2024-2025" sheetId="1" r:id="rId1"/>
    <sheet name="ARSESP" sheetId="2" r:id="rId2"/>
    <sheet name="RSD_COL" sheetId="3" r:id="rId3"/>
    <sheet name="RSD_ATERRO" sheetId="4" r:id="rId4"/>
    <sheet name="RECI_COL" sheetId="5" r:id="rId5"/>
    <sheet name="REJ_TRIA" sheetId="6" r:id="rId6"/>
    <sheet name="IREC" sheetId="7" r:id="rId7"/>
    <sheet name="CS quantotal" sheetId="8" r:id="rId8"/>
  </sheets>
  <definedNames>
    <definedName name="SegmentaçãodeDados_Set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7" i="2" l="1"/>
  <c r="X17" i="2"/>
  <c r="S17" i="2"/>
  <c r="N17" i="2"/>
  <c r="I17" i="2"/>
  <c r="D17" i="2"/>
  <c r="AB17" i="2"/>
  <c r="AA17" i="2"/>
  <c r="W17" i="2"/>
  <c r="V17" i="2"/>
  <c r="R17" i="2"/>
  <c r="Q17" i="2"/>
  <c r="M17" i="2"/>
  <c r="L17" i="2"/>
  <c r="H17" i="2"/>
  <c r="G17" i="2"/>
  <c r="C17" i="2"/>
  <c r="B17" i="2"/>
  <c r="AB16" i="2"/>
  <c r="W16" i="2"/>
  <c r="AB15" i="2"/>
  <c r="W15" i="2"/>
  <c r="AB14" i="2"/>
  <c r="W14" i="2"/>
  <c r="AB13" i="2"/>
  <c r="W13" i="2"/>
  <c r="AB12" i="2"/>
  <c r="W12" i="2"/>
  <c r="AB11" i="2"/>
  <c r="W11" i="2"/>
  <c r="AB10" i="2"/>
  <c r="W10" i="2"/>
  <c r="AB9" i="2"/>
  <c r="W9" i="2"/>
  <c r="AB8" i="2"/>
  <c r="W8" i="2"/>
  <c r="AB7" i="2"/>
  <c r="W7" i="2"/>
  <c r="AC6" i="2"/>
  <c r="AB6" i="2"/>
  <c r="X6" i="2"/>
  <c r="W6" i="2"/>
  <c r="AC5" i="2"/>
  <c r="AB5" i="2"/>
  <c r="X5" i="2"/>
  <c r="W5" i="2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</calcChain>
</file>

<file path=xl/sharedStrings.xml><?xml version="1.0" encoding="utf-8"?>
<sst xmlns="http://schemas.openxmlformats.org/spreadsheetml/2006/main" count="272" uniqueCount="55">
  <si>
    <t>Dados relativos a 2024 enviados à ARSESP em 31/05/2025</t>
  </si>
  <si>
    <t>codibge7</t>
  </si>
  <si>
    <t>municipio</t>
  </si>
  <si>
    <t>data referencia</t>
  </si>
  <si>
    <t>variavel</t>
  </si>
  <si>
    <t>valor</t>
  </si>
  <si>
    <t>Guaratinguetá</t>
  </si>
  <si>
    <t>POPTOT_ATEND_RSD</t>
  </si>
  <si>
    <t>POPURB_ATEND_RSD</t>
  </si>
  <si>
    <t>POP_TOT</t>
  </si>
  <si>
    <t>POP_TOT_URB</t>
  </si>
  <si>
    <t>POP_TOT_RUR</t>
  </si>
  <si>
    <t>POPRUR_ATEND_RSD</t>
  </si>
  <si>
    <t>POPTOT_ATEND_CS</t>
  </si>
  <si>
    <t>POPURB_ATEND_CS</t>
  </si>
  <si>
    <t>POPRUR_ATEND_CS</t>
  </si>
  <si>
    <t>ICR</t>
  </si>
  <si>
    <t>ICRURB</t>
  </si>
  <si>
    <t>ICRRUR</t>
  </si>
  <si>
    <t>ICS</t>
  </si>
  <si>
    <t>ICSURB</t>
  </si>
  <si>
    <t>ICSRUR</t>
  </si>
  <si>
    <t>REJ_TRIA</t>
  </si>
  <si>
    <t>RECI_COL</t>
  </si>
  <si>
    <t>IREC</t>
  </si>
  <si>
    <t>CSQUANTOTAL</t>
  </si>
  <si>
    <t>RSD_COL</t>
  </si>
  <si>
    <t>RSD_ATERRO</t>
  </si>
  <si>
    <t>INDICADORES ARSESP</t>
  </si>
  <si>
    <t>RSD_COL (t)</t>
  </si>
  <si>
    <t>RSD_ATERRO (t)</t>
  </si>
  <si>
    <t>RECI_COL (t)</t>
  </si>
  <si>
    <t>REJ_TRIA (t)</t>
  </si>
  <si>
    <t>IREC (%)</t>
  </si>
  <si>
    <t>CSquantotal (%)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</si>
  <si>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</si>
  <si>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</si>
  <si>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</si>
  <si>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</si>
  <si>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</si>
  <si>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</si>
  <si>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</si>
  <si>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</si>
  <si>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</si>
  <si>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</si>
  <si>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</si>
  <si>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</si>
  <si>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MÉDIA</t>
  </si>
  <si>
    <t>Definições conforme Deliberação ARSESP nº 550/2015:</t>
  </si>
  <si>
    <t>RSD_COL: Massa de RSD coletado no município (excluída a massa coletada na coleta seletiva)</t>
  </si>
  <si>
    <t>RSD_ATERRO: Massa de RSD e rejeito encaminhada para disposição final em aterro sanitário</t>
  </si>
  <si>
    <t>RECI_COL: Massa total de recicláveis coletada no município</t>
  </si>
  <si>
    <t>REJ_TRIA: Massa de rejeito coletada na Central de Triagem</t>
  </si>
  <si>
    <t>IREC: Índice de Recuperação de Recicláveis, calculado conforme fórmula ao lado.</t>
  </si>
  <si>
    <t>CSquantotal: Taxa de Coleta Seletiva em Relação à Massa Total de Resíduos Domésticos Coletada, calculado conforme fórmula ao 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</si>
</sst>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9" x14ac:knownFonts="1">
    <font>
      <sz val="10"/>
      <color theme="1"/>
      <name val="Calibri"/>
      <scheme val="minor"/>
    </font>
    <font>
      <b/>
      <sz val="11"/>
      <color rgb="FFFF0000"/>
      <name val="Calibri"/>
    </font>
    <font>
      <sz val="10"/>
      <name val="Calibri"/>
    </font>
    <font>
      <sz val="11"/>
      <color theme="1"/>
      <name val="Calibri"/>
    </font>
    <font>
      <b/>
      <sz val="12"/>
      <color theme="1"/>
      <name val="Arial"/>
    </font>
    <font>
      <sz val="10"/>
      <color theme="1"/>
      <name val="Arial"/>
    </font>
    <font>
      <b/>
      <sz val="11"/>
      <color theme="1"/>
      <name val="Arial"/>
    </font>
    <font>
      <b/>
      <sz val="10"/>
      <color theme="1"/>
      <name val="Arial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vertical="center"/>
    </xf>
    <xf numFmtId="0" fontId="3" fillId="0" borderId="0" xfId="0" applyFont="1"/>
    <xf numFmtId="0" fontId="3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4" borderId="4" xfId="0" applyNumberFormat="1" applyFont="1" applyFill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5" fillId="5" borderId="5" xfId="0" applyFont="1" applyFill="1" applyBorder="1" applyAlignment="1">
      <alignment vertical="center"/>
    </xf>
    <xf numFmtId="0" fontId="6" fillId="5" borderId="9" xfId="0" applyFont="1" applyFill="1" applyBorder="1"/>
    <xf numFmtId="0" fontId="7" fillId="5" borderId="5" xfId="0" applyFont="1" applyFill="1" applyBorder="1" applyAlignment="1">
      <alignment vertic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17" fontId="8" fillId="5" borderId="13" xfId="0" applyNumberFormat="1" applyFont="1" applyFill="1" applyBorder="1" applyAlignment="1">
      <alignment horizontal="center"/>
    </xf>
    <xf numFmtId="4" fontId="8" fillId="5" borderId="14" xfId="0" applyNumberFormat="1" applyFont="1" applyFill="1" applyBorder="1" applyAlignment="1">
      <alignment horizontal="center"/>
    </xf>
    <xf numFmtId="0" fontId="8" fillId="5" borderId="9" xfId="0" applyFont="1" applyFill="1" applyBorder="1"/>
    <xf numFmtId="4" fontId="8" fillId="5" borderId="15" xfId="0" applyNumberFormat="1" applyFont="1" applyFill="1" applyBorder="1" applyAlignment="1">
      <alignment horizontal="center"/>
    </xf>
    <xf numFmtId="4" fontId="8" fillId="5" borderId="13" xfId="0" applyNumberFormat="1" applyFont="1" applyFill="1" applyBorder="1" applyAlignment="1">
      <alignment horizontal="center"/>
    </xf>
    <xf numFmtId="2" fontId="8" fillId="5" borderId="15" xfId="0" applyNumberFormat="1" applyFont="1" applyFill="1" applyBorder="1" applyAlignment="1">
      <alignment horizontal="center"/>
    </xf>
    <xf numFmtId="17" fontId="8" fillId="5" borderId="16" xfId="0" applyNumberFormat="1" applyFont="1" applyFill="1" applyBorder="1" applyAlignment="1">
      <alignment horizontal="center"/>
    </xf>
    <xf numFmtId="2" fontId="8" fillId="5" borderId="10" xfId="0" applyNumberFormat="1" applyFont="1" applyFill="1" applyBorder="1" applyAlignment="1">
      <alignment horizontal="center"/>
    </xf>
    <xf numFmtId="2" fontId="8" fillId="5" borderId="17" xfId="0" applyNumberFormat="1" applyFont="1" applyFill="1" applyBorder="1" applyAlignment="1">
      <alignment horizontal="center"/>
    </xf>
    <xf numFmtId="17" fontId="8" fillId="5" borderId="15" xfId="0" applyNumberFormat="1" applyFont="1" applyFill="1" applyBorder="1" applyAlignment="1">
      <alignment horizontal="center"/>
    </xf>
    <xf numFmtId="2" fontId="8" fillId="5" borderId="18" xfId="0" applyNumberFormat="1" applyFont="1" applyFill="1" applyBorder="1" applyAlignment="1">
      <alignment horizontal="center"/>
    </xf>
    <xf numFmtId="2" fontId="8" fillId="5" borderId="13" xfId="0" applyNumberFormat="1" applyFont="1" applyFill="1" applyBorder="1" applyAlignment="1">
      <alignment horizontal="center"/>
    </xf>
    <xf numFmtId="17" fontId="8" fillId="5" borderId="19" xfId="0" applyNumberFormat="1" applyFont="1" applyFill="1" applyBorder="1" applyAlignment="1">
      <alignment horizontal="center"/>
    </xf>
    <xf numFmtId="4" fontId="8" fillId="5" borderId="20" xfId="0" applyNumberFormat="1" applyFont="1" applyFill="1" applyBorder="1" applyAlignment="1">
      <alignment horizontal="center"/>
    </xf>
    <xf numFmtId="4" fontId="8" fillId="5" borderId="21" xfId="0" applyNumberFormat="1" applyFont="1" applyFill="1" applyBorder="1" applyAlignment="1">
      <alignment horizontal="center"/>
    </xf>
    <xf numFmtId="2" fontId="8" fillId="5" borderId="21" xfId="0" applyNumberFormat="1" applyFont="1" applyFill="1" applyBorder="1" applyAlignment="1">
      <alignment horizontal="center"/>
    </xf>
    <xf numFmtId="17" fontId="8" fillId="5" borderId="22" xfId="0" applyNumberFormat="1" applyFont="1" applyFill="1" applyBorder="1" applyAlignment="1">
      <alignment horizontal="center"/>
    </xf>
    <xf numFmtId="17" fontId="8" fillId="5" borderId="21" xfId="0" applyNumberFormat="1" applyFont="1" applyFill="1" applyBorder="1" applyAlignment="1">
      <alignment horizontal="center"/>
    </xf>
    <xf numFmtId="2" fontId="8" fillId="5" borderId="23" xfId="0" applyNumberFormat="1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4" fontId="6" fillId="5" borderId="25" xfId="0" applyNumberFormat="1" applyFont="1" applyFill="1" applyBorder="1" applyAlignment="1">
      <alignment horizontal="center"/>
    </xf>
    <xf numFmtId="4" fontId="6" fillId="5" borderId="26" xfId="0" applyNumberFormat="1" applyFont="1" applyFill="1" applyBorder="1" applyAlignment="1">
      <alignment horizontal="center"/>
    </xf>
    <xf numFmtId="164" fontId="6" fillId="5" borderId="25" xfId="0" applyNumberFormat="1" applyFont="1" applyFill="1" applyBorder="1" applyAlignment="1">
      <alignment horizontal="center"/>
    </xf>
    <xf numFmtId="2" fontId="6" fillId="5" borderId="25" xfId="0" applyNumberFormat="1" applyFont="1" applyFill="1" applyBorder="1" applyAlignment="1">
      <alignment horizontal="center"/>
    </xf>
    <xf numFmtId="2" fontId="6" fillId="5" borderId="26" xfId="0" applyNumberFormat="1" applyFont="1" applyFill="1" applyBorder="1" applyAlignment="1">
      <alignment horizontal="center"/>
    </xf>
    <xf numFmtId="0" fontId="8" fillId="5" borderId="5" xfId="0" applyFont="1" applyFill="1" applyBorder="1"/>
    <xf numFmtId="0" fontId="5" fillId="0" borderId="0" xfId="0" applyFont="1" applyAlignment="1">
      <alignment vertical="center"/>
    </xf>
    <xf numFmtId="0" fontId="1" fillId="2" borderId="1" xfId="0" applyFont="1" applyFill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pt-BR" sz="1600" b="1" i="0">
                <a:solidFill>
                  <a:srgbClr val="757575"/>
                </a:solidFill>
                <a:latin typeface="+mn-lt"/>
              </a:rPr>
              <a:t>RSD_COL comparação entre 2024 e 2025 (toneladas)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5.2400213691521001E-2"/>
          <c:y val="8.1202379709842398E-2"/>
          <c:w val="0.93172555903228305"/>
          <c:h val="0.78972967331176303"/>
        </c:manualLayout>
      </c:layout>
      <c:barChart>
        <c:barDir val="col"/>
        <c:grouping val="clustered"/>
        <c:varyColors val="1"/>
        <c:ser>
          <c:idx val="0"/>
          <c:order val="0"/>
          <c:tx>
            <c:v>2024</c:v>
          </c:tx>
          <c:spPr>
            <a:solidFill>
              <a:srgbClr val="5B9BD5"/>
            </a:solidFill>
            <a:ln cmpd="sng">
              <a:noFill/>
            </a:ln>
          </c:spPr>
          <c:invertIfNegative val="1"/>
          <c:cat>
            <c:strRef>
              <c:f>ARSESP!$A$5:$A$17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ARSESP!$B$5:$B$17</c:f>
              <c:numCache>
                <c:formatCode>#,##0.00</c:formatCode>
                <c:ptCount val="13"/>
                <c:pt idx="0">
                  <c:v>2536.9</c:v>
                </c:pt>
                <c:pt idx="1">
                  <c:v>2288.0100000000002</c:v>
                </c:pt>
                <c:pt idx="2">
                  <c:v>2310.83</c:v>
                </c:pt>
                <c:pt idx="3">
                  <c:v>2360.7199999999998</c:v>
                </c:pt>
                <c:pt idx="4">
                  <c:v>2296.5700000000002</c:v>
                </c:pt>
                <c:pt idx="5">
                  <c:v>2088.61</c:v>
                </c:pt>
                <c:pt idx="6">
                  <c:v>2374.77</c:v>
                </c:pt>
                <c:pt idx="7">
                  <c:v>2192.0300000000002</c:v>
                </c:pt>
                <c:pt idx="8">
                  <c:v>2138.31</c:v>
                </c:pt>
                <c:pt idx="9">
                  <c:v>2341.48</c:v>
                </c:pt>
                <c:pt idx="10">
                  <c:v>2306.9299999999998</c:v>
                </c:pt>
                <c:pt idx="11">
                  <c:v>2670.51</c:v>
                </c:pt>
                <c:pt idx="12">
                  <c:v>2325.4724999999999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A7F-421A-BDF8-6507F6C698B4}"/>
            </c:ext>
          </c:extLst>
        </c:ser>
        <c:ser>
          <c:idx val="1"/>
          <c:order val="1"/>
          <c:tx>
            <c:v>2026</c:v>
          </c:tx>
          <c:spPr>
            <a:solidFill>
              <a:srgbClr val="ED7D31"/>
            </a:solidFill>
            <a:ln cmpd="sng">
              <a:noFill/>
            </a:ln>
          </c:spPr>
          <c:invertIfNegative val="1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ARSESP!$A$5:$A$17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ARSESP!$D$5:$D$17</c:f>
              <c:numCache>
                <c:formatCode>#,##0.00</c:formatCode>
                <c:ptCount val="13"/>
                <c:pt idx="0">
                  <c:v>2714.85</c:v>
                </c:pt>
                <c:pt idx="1">
                  <c:v>2432.59</c:v>
                </c:pt>
                <c:pt idx="2">
                  <c:v>2540.0300000000002</c:v>
                </c:pt>
                <c:pt idx="3">
                  <c:v>2363.09</c:v>
                </c:pt>
                <c:pt idx="4">
                  <c:v>2368.7399999999998</c:v>
                </c:pt>
                <c:pt idx="5">
                  <c:v>2427.36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2474.4433333333336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A7F-421A-BDF8-6507F6C69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7780155"/>
        <c:axId val="56151747"/>
      </c:barChart>
      <c:catAx>
        <c:axId val="7977801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6151747"/>
        <c:crosses val="autoZero"/>
        <c:auto val="1"/>
        <c:lblAlgn val="ctr"/>
        <c:lblOffset val="100"/>
        <c:noMultiLvlLbl val="1"/>
      </c:catAx>
      <c:valAx>
        <c:axId val="561517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#,##0_);[Red]\(#,##0\)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97780155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legendEntry>
        <c:idx val="1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layout>
        <c:manualLayout>
          <c:xMode val="edge"/>
          <c:yMode val="edge"/>
          <c:x val="0.41463786919026202"/>
          <c:y val="0.92265943012211704"/>
        </c:manualLayout>
      </c:layout>
      <c:overlay val="0"/>
      <c:txPr>
        <a:bodyPr/>
        <a:lstStyle/>
        <a:p>
          <a:pPr lvl="0">
            <a:defRPr sz="1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pt-BR" sz="1600" b="1" i="0">
                <a:solidFill>
                  <a:srgbClr val="757575"/>
                </a:solidFill>
                <a:latin typeface="+mn-lt"/>
              </a:rPr>
              <a:t>RSD_ATERRO  - comparação entre 2024 e 2025 (toneladas)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2024</c:v>
          </c:tx>
          <c:spPr>
            <a:solidFill>
              <a:srgbClr val="5B9BD5"/>
            </a:solidFill>
            <a:ln cmpd="sng">
              <a:noFill/>
            </a:ln>
          </c:spPr>
          <c:invertIfNegative val="1"/>
          <c:cat>
            <c:strRef>
              <c:f>ARSESP!$F$5:$F$17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ARSESP!$G$5:$G$17</c:f>
              <c:numCache>
                <c:formatCode>#,##0.00</c:formatCode>
                <c:ptCount val="13"/>
                <c:pt idx="0">
                  <c:v>2539.15</c:v>
                </c:pt>
                <c:pt idx="1">
                  <c:v>2290.75</c:v>
                </c:pt>
                <c:pt idx="2">
                  <c:v>2367.15</c:v>
                </c:pt>
                <c:pt idx="3">
                  <c:v>2348.5300000000002</c:v>
                </c:pt>
                <c:pt idx="4">
                  <c:v>2309.84</c:v>
                </c:pt>
                <c:pt idx="5">
                  <c:v>2088.4499999999998</c:v>
                </c:pt>
                <c:pt idx="6">
                  <c:v>2345.21</c:v>
                </c:pt>
                <c:pt idx="7">
                  <c:v>2179.86</c:v>
                </c:pt>
                <c:pt idx="8">
                  <c:v>2087.64</c:v>
                </c:pt>
                <c:pt idx="9">
                  <c:v>2355.54</c:v>
                </c:pt>
                <c:pt idx="10">
                  <c:v>2259.54</c:v>
                </c:pt>
                <c:pt idx="11">
                  <c:v>2574.34</c:v>
                </c:pt>
                <c:pt idx="12">
                  <c:v>2312.1666666666665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430-45BA-82FB-011EECB42D8A}"/>
            </c:ext>
          </c:extLst>
        </c:ser>
        <c:ser>
          <c:idx val="1"/>
          <c:order val="1"/>
          <c:tx>
            <c:v>2026</c:v>
          </c:tx>
          <c:spPr>
            <a:solidFill>
              <a:srgbClr val="ED7D31"/>
            </a:solidFill>
            <a:ln cmpd="sng">
              <a:noFill/>
            </a:ln>
          </c:spPr>
          <c:invertIfNegative val="1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ARSESP!$F$5:$F$17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ARSESP!$I$5:$I$17</c:f>
              <c:numCache>
                <c:formatCode>#,##0.00</c:formatCode>
                <c:ptCount val="13"/>
                <c:pt idx="0">
                  <c:v>2649.08</c:v>
                </c:pt>
                <c:pt idx="1">
                  <c:v>2369.44</c:v>
                </c:pt>
                <c:pt idx="2">
                  <c:v>2470.9</c:v>
                </c:pt>
                <c:pt idx="3">
                  <c:v>2382.6</c:v>
                </c:pt>
                <c:pt idx="4">
                  <c:v>2418.73</c:v>
                </c:pt>
                <c:pt idx="5">
                  <c:v>2416.14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2451.1483333333331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430-45BA-82FB-011EECB42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3393026"/>
        <c:axId val="287722222"/>
      </c:barChart>
      <c:catAx>
        <c:axId val="18733930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87722222"/>
        <c:crosses val="autoZero"/>
        <c:auto val="1"/>
        <c:lblAlgn val="ctr"/>
        <c:lblOffset val="100"/>
        <c:noMultiLvlLbl val="1"/>
      </c:catAx>
      <c:valAx>
        <c:axId val="28772222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#,##0_);[Red]\(#,##0\)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7339302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legendEntry>
        <c:idx val="1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overlay val="0"/>
      <c:txPr>
        <a:bodyPr/>
        <a:lstStyle/>
        <a:p>
          <a:pPr lvl="0">
            <a:defRPr sz="1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pt-BR" sz="1600" b="1" i="0">
                <a:solidFill>
                  <a:srgbClr val="757575"/>
                </a:solidFill>
                <a:latin typeface="+mn-lt"/>
              </a:rPr>
              <a:t>RECI_COL - comparação entre 2024 e2025 (toneladas)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2024</c:v>
          </c:tx>
          <c:spPr>
            <a:solidFill>
              <a:srgbClr val="5B9BD5"/>
            </a:solidFill>
            <a:ln cmpd="sng">
              <a:noFill/>
            </a:ln>
          </c:spPr>
          <c:invertIfNegative val="1"/>
          <c:cat>
            <c:strRef>
              <c:f>ARSESP!$K$5:$K$17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ARSESP!$L$5:$L$17</c:f>
              <c:numCache>
                <c:formatCode>0.00</c:formatCode>
                <c:ptCount val="13"/>
                <c:pt idx="0">
                  <c:v>44.29</c:v>
                </c:pt>
                <c:pt idx="1">
                  <c:v>33.61</c:v>
                </c:pt>
                <c:pt idx="2">
                  <c:v>50.91</c:v>
                </c:pt>
                <c:pt idx="3">
                  <c:v>45.23</c:v>
                </c:pt>
                <c:pt idx="4">
                  <c:v>31.96</c:v>
                </c:pt>
                <c:pt idx="5">
                  <c:v>44.88</c:v>
                </c:pt>
                <c:pt idx="6">
                  <c:v>47.04</c:v>
                </c:pt>
                <c:pt idx="7">
                  <c:v>37.549999999999997</c:v>
                </c:pt>
                <c:pt idx="8">
                  <c:v>43.73</c:v>
                </c:pt>
                <c:pt idx="9">
                  <c:v>46.39</c:v>
                </c:pt>
                <c:pt idx="10">
                  <c:v>52.85</c:v>
                </c:pt>
                <c:pt idx="11">
                  <c:v>47.58</c:v>
                </c:pt>
                <c:pt idx="12" formatCode="#,##0.00">
                  <c:v>43.835000000000008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8B7-4C7C-8B71-72076920DFDE}"/>
            </c:ext>
          </c:extLst>
        </c:ser>
        <c:ser>
          <c:idx val="1"/>
          <c:order val="1"/>
          <c:tx>
            <c:v>2026</c:v>
          </c:tx>
          <c:spPr>
            <a:solidFill>
              <a:srgbClr val="ED7D31"/>
            </a:solidFill>
            <a:ln cmpd="sng">
              <a:noFill/>
            </a:ln>
          </c:spPr>
          <c:invertIfNegative val="1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ARSESP!$K$5:$K$17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ARSESP!$N$5:$N$17</c:f>
              <c:numCache>
                <c:formatCode>0.00</c:formatCode>
                <c:ptCount val="13"/>
                <c:pt idx="0">
                  <c:v>55.4</c:v>
                </c:pt>
                <c:pt idx="1">
                  <c:v>63.68</c:v>
                </c:pt>
                <c:pt idx="2">
                  <c:v>85.88</c:v>
                </c:pt>
                <c:pt idx="3">
                  <c:v>78.25</c:v>
                </c:pt>
                <c:pt idx="4">
                  <c:v>105.35</c:v>
                </c:pt>
                <c:pt idx="5">
                  <c:v>92.25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_-* #,##0.00_-;\-* #,##0.00_-;_-* &quot;-&quot;??_-;_-@">
                  <c:v>80.134999999999991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8B7-4C7C-8B71-72076920D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064693"/>
        <c:axId val="1108301087"/>
      </c:barChart>
      <c:catAx>
        <c:axId val="2500646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08301087"/>
        <c:crosses val="autoZero"/>
        <c:auto val="1"/>
        <c:lblAlgn val="ctr"/>
        <c:lblOffset val="100"/>
        <c:noMultiLvlLbl val="1"/>
      </c:catAx>
      <c:valAx>
        <c:axId val="11083010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#,##0_);[Red]\(#,##0\)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50064693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legendEntry>
        <c:idx val="1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overlay val="0"/>
      <c:txPr>
        <a:bodyPr/>
        <a:lstStyle/>
        <a:p>
          <a:pPr lvl="0">
            <a:defRPr sz="1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pt-BR" sz="1600" b="1" i="0">
                <a:solidFill>
                  <a:srgbClr val="757575"/>
                </a:solidFill>
                <a:latin typeface="+mn-lt"/>
              </a:rPr>
              <a:t>REJ_TRIA - comparação entre 2024 e 2025 (toneladas)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2024</c:v>
          </c:tx>
          <c:spPr>
            <a:solidFill>
              <a:srgbClr val="5B9BD5"/>
            </a:solidFill>
            <a:ln cmpd="sng">
              <a:noFill/>
            </a:ln>
          </c:spPr>
          <c:invertIfNegative val="1"/>
          <c:cat>
            <c:strRef>
              <c:f>ARSESP!$P$5:$P$17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ARSESP!$Q$5:$Q$17</c:f>
              <c:numCache>
                <c:formatCode>0.00</c:formatCode>
                <c:ptCount val="13"/>
                <c:pt idx="0">
                  <c:v>13.29</c:v>
                </c:pt>
                <c:pt idx="1">
                  <c:v>10.08</c:v>
                </c:pt>
                <c:pt idx="2">
                  <c:v>10</c:v>
                </c:pt>
                <c:pt idx="3">
                  <c:v>11.47</c:v>
                </c:pt>
                <c:pt idx="4">
                  <c:v>9.59</c:v>
                </c:pt>
                <c:pt idx="5">
                  <c:v>9.1199999999999992</c:v>
                </c:pt>
                <c:pt idx="6">
                  <c:v>11.88</c:v>
                </c:pt>
                <c:pt idx="7">
                  <c:v>10.44</c:v>
                </c:pt>
                <c:pt idx="8">
                  <c:v>10.1</c:v>
                </c:pt>
                <c:pt idx="9">
                  <c:v>11.84</c:v>
                </c:pt>
                <c:pt idx="10">
                  <c:v>12.95</c:v>
                </c:pt>
                <c:pt idx="11">
                  <c:v>14.27</c:v>
                </c:pt>
                <c:pt idx="12" formatCode="#,##0.00">
                  <c:v>11.2525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C05-47F4-8152-13FA003773DE}"/>
            </c:ext>
          </c:extLst>
        </c:ser>
        <c:ser>
          <c:idx val="1"/>
          <c:order val="1"/>
          <c:tx>
            <c:v>2026</c:v>
          </c:tx>
          <c:spPr>
            <a:solidFill>
              <a:srgbClr val="ED7D31"/>
            </a:solidFill>
            <a:ln cmpd="sng">
              <a:noFill/>
            </a:ln>
          </c:spPr>
          <c:invertIfNegative val="1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ARSESP!$P$5:$P$17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ARSESP!$S$5:$S$17</c:f>
              <c:numCache>
                <c:formatCode>0.00</c:formatCode>
                <c:ptCount val="13"/>
                <c:pt idx="0">
                  <c:v>7.93</c:v>
                </c:pt>
                <c:pt idx="1">
                  <c:v>9.59</c:v>
                </c:pt>
                <c:pt idx="2">
                  <c:v>8.76</c:v>
                </c:pt>
                <c:pt idx="3">
                  <c:v>8.58</c:v>
                </c:pt>
                <c:pt idx="4">
                  <c:v>7.48</c:v>
                </c:pt>
                <c:pt idx="5">
                  <c:v>8.8000000000000007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_-* #,##0.00_-;\-* #,##0.00_-;_-* &quot;-&quot;??_-;_-@">
                  <c:v>8.5233333333333334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C05-47F4-8152-13FA00377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9742522"/>
        <c:axId val="1779292976"/>
      </c:barChart>
      <c:catAx>
        <c:axId val="11297425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79292976"/>
        <c:crosses val="autoZero"/>
        <c:auto val="1"/>
        <c:lblAlgn val="ctr"/>
        <c:lblOffset val="100"/>
        <c:noMultiLvlLbl val="1"/>
      </c:catAx>
      <c:valAx>
        <c:axId val="17792929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#,##0_);[Red]\(#,##0\)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2974252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legendEntry>
        <c:idx val="1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overlay val="0"/>
      <c:txPr>
        <a:bodyPr/>
        <a:lstStyle/>
        <a:p>
          <a:pPr lvl="0">
            <a:defRPr sz="1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pt-BR" sz="1600" b="1" i="0">
                <a:solidFill>
                  <a:srgbClr val="757575"/>
                </a:solidFill>
                <a:latin typeface="+mn-lt"/>
              </a:rPr>
              <a:t>IREC - comparação entre 2024 e 2025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2024</c:v>
          </c:tx>
          <c:spPr>
            <a:solidFill>
              <a:srgbClr val="5B9BD5"/>
            </a:solidFill>
            <a:ln cmpd="sng">
              <a:noFill/>
            </a:ln>
          </c:spPr>
          <c:invertIfNegative val="1"/>
          <c:cat>
            <c:strRef>
              <c:f>ARSESP!$U$5:$U$17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ARSESP!$V$5:$V$17</c:f>
              <c:numCache>
                <c:formatCode>0.00</c:formatCode>
                <c:ptCount val="13"/>
                <c:pt idx="0">
                  <c:v>1.2</c:v>
                </c:pt>
                <c:pt idx="1">
                  <c:v>1.01</c:v>
                </c:pt>
                <c:pt idx="2">
                  <c:v>1.73</c:v>
                </c:pt>
                <c:pt idx="3">
                  <c:v>1.4</c:v>
                </c:pt>
                <c:pt idx="4">
                  <c:v>0.96</c:v>
                </c:pt>
                <c:pt idx="5">
                  <c:v>1.68</c:v>
                </c:pt>
                <c:pt idx="6">
                  <c:v>1.45</c:v>
                </c:pt>
                <c:pt idx="7">
                  <c:v>1.22</c:v>
                </c:pt>
                <c:pt idx="8">
                  <c:v>1.54</c:v>
                </c:pt>
                <c:pt idx="9">
                  <c:v>1.45</c:v>
                </c:pt>
                <c:pt idx="10">
                  <c:v>1.69</c:v>
                </c:pt>
                <c:pt idx="11">
                  <c:v>1.23</c:v>
                </c:pt>
                <c:pt idx="12">
                  <c:v>1.38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13A-4E8C-8C5B-D4DE61626E3C}"/>
            </c:ext>
          </c:extLst>
        </c:ser>
        <c:ser>
          <c:idx val="1"/>
          <c:order val="1"/>
          <c:tx>
            <c:v>2026</c:v>
          </c:tx>
          <c:spPr>
            <a:solidFill>
              <a:srgbClr val="ED7D31"/>
            </a:solidFill>
            <a:ln cmpd="sng"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ARSESP!$U$5:$U$17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ARSESP!$X$5:$X$17</c:f>
              <c:numCache>
                <c:formatCode>0.00</c:formatCode>
                <c:ptCount val="13"/>
                <c:pt idx="0">
                  <c:v>1.7135637577835934</c:v>
                </c:pt>
                <c:pt idx="1">
                  <c:v>2.1668329147087455</c:v>
                </c:pt>
                <c:pt idx="2">
                  <c:v>2.94</c:v>
                </c:pt>
                <c:pt idx="3">
                  <c:v>2.85</c:v>
                </c:pt>
                <c:pt idx="4">
                  <c:v>3.96</c:v>
                </c:pt>
                <c:pt idx="5">
                  <c:v>3.31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2.8233994454153897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913A-4E8C-8C5B-D4DE61626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622367"/>
        <c:axId val="465822927"/>
      </c:barChart>
      <c:catAx>
        <c:axId val="12496223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65822927"/>
        <c:crosses val="autoZero"/>
        <c:auto val="1"/>
        <c:lblAlgn val="ctr"/>
        <c:lblOffset val="100"/>
        <c:noMultiLvlLbl val="1"/>
      </c:catAx>
      <c:valAx>
        <c:axId val="4658229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49622367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legendEntry>
        <c:idx val="1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overlay val="0"/>
      <c:txPr>
        <a:bodyPr/>
        <a:lstStyle/>
        <a:p>
          <a:pPr lvl="0">
            <a:defRPr sz="1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pt-BR" sz="1600" b="1" i="0">
                <a:solidFill>
                  <a:srgbClr val="757575"/>
                </a:solidFill>
                <a:latin typeface="+mn-lt"/>
              </a:rPr>
              <a:t>CSquantotal - comparação entre 2024 e 2025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2024</c:v>
          </c:tx>
          <c:spPr>
            <a:solidFill>
              <a:srgbClr val="5B9BD5"/>
            </a:solidFill>
            <a:ln cmpd="sng">
              <a:noFill/>
            </a:ln>
          </c:spPr>
          <c:invertIfNegative val="1"/>
          <c:cat>
            <c:strRef>
              <c:f>ARSESP!$Z$5:$Z$17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ARSESP!$AA$5:$AA$17</c:f>
              <c:numCache>
                <c:formatCode>0.00</c:formatCode>
                <c:ptCount val="13"/>
                <c:pt idx="0">
                  <c:v>1.72</c:v>
                </c:pt>
                <c:pt idx="1">
                  <c:v>1.45</c:v>
                </c:pt>
                <c:pt idx="2">
                  <c:v>2.16</c:v>
                </c:pt>
                <c:pt idx="3">
                  <c:v>1.88</c:v>
                </c:pt>
                <c:pt idx="4">
                  <c:v>1.37</c:v>
                </c:pt>
                <c:pt idx="5">
                  <c:v>2.1</c:v>
                </c:pt>
                <c:pt idx="6">
                  <c:v>1.94</c:v>
                </c:pt>
                <c:pt idx="7">
                  <c:v>1.68</c:v>
                </c:pt>
                <c:pt idx="8">
                  <c:v>2</c:v>
                </c:pt>
                <c:pt idx="9">
                  <c:v>1.94</c:v>
                </c:pt>
                <c:pt idx="10">
                  <c:v>2.2400000000000002</c:v>
                </c:pt>
                <c:pt idx="11">
                  <c:v>1.75</c:v>
                </c:pt>
                <c:pt idx="12">
                  <c:v>1.8524999999999998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B27-4682-A9C9-B0DCDEA24C33}"/>
            </c:ext>
          </c:extLst>
        </c:ser>
        <c:ser>
          <c:idx val="1"/>
          <c:order val="1"/>
          <c:tx>
            <c:v>2026</c:v>
          </c:tx>
          <c:spPr>
            <a:solidFill>
              <a:srgbClr val="ED7D31"/>
            </a:solidFill>
            <a:ln cmpd="sng"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ARSESP!$Z$5:$Z$17</c:f>
              <c:strCache>
                <c:ptCount val="13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MÉDIA</c:v>
                </c:pt>
              </c:strCache>
            </c:strRef>
          </c:cat>
          <c:val>
            <c:numRef>
              <c:f>ARSESP!$AC$5:$AC$17</c:f>
              <c:numCache>
                <c:formatCode>0.00</c:formatCode>
                <c:ptCount val="13"/>
                <c:pt idx="0">
                  <c:v>1.9998195108744696</c:v>
                </c:pt>
                <c:pt idx="1">
                  <c:v>2.5510061011028453</c:v>
                </c:pt>
                <c:pt idx="2">
                  <c:v>3.27</c:v>
                </c:pt>
                <c:pt idx="3">
                  <c:v>3.21</c:v>
                </c:pt>
                <c:pt idx="4">
                  <c:v>4.26</c:v>
                </c:pt>
                <c:pt idx="5">
                  <c:v>3.66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3.1584709353295524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B27-4682-A9C9-B0DCDEA24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3841528"/>
        <c:axId val="593140116"/>
      </c:barChart>
      <c:catAx>
        <c:axId val="713841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93140116"/>
        <c:crosses val="autoZero"/>
        <c:auto val="1"/>
        <c:lblAlgn val="ctr"/>
        <c:lblOffset val="100"/>
        <c:noMultiLvlLbl val="1"/>
      </c:catAx>
      <c:valAx>
        <c:axId val="5931401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138415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legendEntry>
        <c:idx val="1"/>
        <c:txPr>
          <a:bodyPr/>
          <a:lstStyle/>
          <a:p>
            <a:pPr lvl="0">
              <a:defRPr sz="1600" b="0" i="0">
                <a:latin typeface="+mn-lt"/>
              </a:defRPr>
            </a:pPr>
            <a:endParaRPr lang="pt-BR"/>
          </a:p>
        </c:txPr>
      </c:legendEntry>
      <c:layout>
        <c:manualLayout>
          <c:xMode val="edge"/>
          <c:yMode val="edge"/>
          <c:x val="0.45203388536976302"/>
          <c:y val="0.95125769752635403"/>
        </c:manualLayout>
      </c:layout>
      <c:overlay val="0"/>
      <c:txPr>
        <a:bodyPr/>
        <a:lstStyle/>
        <a:p>
          <a:pPr lvl="0">
            <a:defRPr sz="1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123825</xdr:colOff>
      <xdr:row>22</xdr:row>
      <xdr:rowOff>85725</xdr:rowOff>
    </xdr:from>
    <xdr:ext cx="6276975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38100</xdr:colOff>
      <xdr:row>18</xdr:row>
      <xdr:rowOff>38100</xdr:rowOff>
    </xdr:from>
    <xdr:ext cx="6248400" cy="59055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67675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67675" cy="5629275"/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67675" cy="5629275"/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8067675" cy="5629275"/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67675" cy="5629275"/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67675" cy="5629275"/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70" workbookViewId="0">
      <selection sqref="A1:E1"/>
    </sheetView>
  </sheetViews>
  <sheetFormatPr defaultColWidth="14.42578125" defaultRowHeight="15" customHeight="1" x14ac:dyDescent="0.2"/>
  <cols>
    <col min="1" max="1" width="11.85546875" customWidth="1"/>
    <col min="2" max="2" width="16.28515625" customWidth="1"/>
    <col min="3" max="3" width="18.140625" customWidth="1"/>
    <col min="4" max="4" width="21.5703125" customWidth="1"/>
    <col min="5" max="5" width="13.42578125" customWidth="1"/>
    <col min="6" max="25" width="9" customWidth="1"/>
  </cols>
  <sheetData>
    <row r="1" spans="1:26" x14ac:dyDescent="0.25">
      <c r="A1" s="42" t="s">
        <v>0</v>
      </c>
      <c r="B1" s="43"/>
      <c r="C1" s="43"/>
      <c r="D1" s="43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3">
        <v>3518404</v>
      </c>
      <c r="B4" s="3" t="s">
        <v>6</v>
      </c>
      <c r="C4" s="4">
        <v>45657</v>
      </c>
      <c r="D4" s="3" t="s">
        <v>7</v>
      </c>
      <c r="E4" s="5">
        <v>118044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3">
        <v>3518404</v>
      </c>
      <c r="B5" s="3" t="s">
        <v>6</v>
      </c>
      <c r="C5" s="4">
        <v>45657</v>
      </c>
      <c r="D5" s="3" t="s">
        <v>8</v>
      </c>
      <c r="E5" s="5">
        <v>112449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3">
        <v>3518404</v>
      </c>
      <c r="B6" s="3" t="s">
        <v>6</v>
      </c>
      <c r="C6" s="4">
        <v>45657</v>
      </c>
      <c r="D6" s="3" t="s">
        <v>9</v>
      </c>
      <c r="E6" s="5">
        <v>118044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3">
        <v>3518404</v>
      </c>
      <c r="B7" s="3" t="s">
        <v>6</v>
      </c>
      <c r="C7" s="4">
        <v>45657</v>
      </c>
      <c r="D7" s="3" t="s">
        <v>10</v>
      </c>
      <c r="E7" s="5">
        <v>112449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">
        <v>3518404</v>
      </c>
      <c r="B8" s="3" t="s">
        <v>6</v>
      </c>
      <c r="C8" s="4">
        <v>45657</v>
      </c>
      <c r="D8" s="3" t="s">
        <v>11</v>
      </c>
      <c r="E8" s="5">
        <v>5595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3">
        <v>3518404</v>
      </c>
      <c r="B9" s="3" t="s">
        <v>6</v>
      </c>
      <c r="C9" s="4">
        <v>45657</v>
      </c>
      <c r="D9" s="3" t="s">
        <v>12</v>
      </c>
      <c r="E9" s="5">
        <v>5595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>
        <v>3518404</v>
      </c>
      <c r="B10" s="3" t="s">
        <v>6</v>
      </c>
      <c r="C10" s="4">
        <v>45657</v>
      </c>
      <c r="D10" s="3" t="s">
        <v>13</v>
      </c>
      <c r="E10" s="5">
        <v>82631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>
        <v>3518404</v>
      </c>
      <c r="B11" s="3" t="s">
        <v>6</v>
      </c>
      <c r="C11" s="4">
        <v>45657</v>
      </c>
      <c r="D11" s="3" t="s">
        <v>14</v>
      </c>
      <c r="E11" s="5">
        <v>82631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>
        <v>3518404</v>
      </c>
      <c r="B12" s="3" t="s">
        <v>6</v>
      </c>
      <c r="C12" s="4">
        <v>45657</v>
      </c>
      <c r="D12" s="3" t="s">
        <v>15</v>
      </c>
      <c r="E12" s="3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3">
        <v>3518404</v>
      </c>
      <c r="B13" s="3" t="s">
        <v>6</v>
      </c>
      <c r="C13" s="4">
        <v>45657</v>
      </c>
      <c r="D13" s="3" t="s">
        <v>16</v>
      </c>
      <c r="E13" s="6">
        <v>100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>
        <v>3518404</v>
      </c>
      <c r="B14" s="3" t="s">
        <v>6</v>
      </c>
      <c r="C14" s="4">
        <v>45657</v>
      </c>
      <c r="D14" s="3" t="s">
        <v>17</v>
      </c>
      <c r="E14" s="6">
        <v>100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>
        <v>3518404</v>
      </c>
      <c r="B15" s="3" t="s">
        <v>6</v>
      </c>
      <c r="C15" s="4">
        <v>45657</v>
      </c>
      <c r="D15" s="3" t="s">
        <v>18</v>
      </c>
      <c r="E15" s="6">
        <v>100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>
        <v>3518404</v>
      </c>
      <c r="B16" s="3" t="s">
        <v>6</v>
      </c>
      <c r="C16" s="4">
        <v>45657</v>
      </c>
      <c r="D16" s="3" t="s">
        <v>19</v>
      </c>
      <c r="E16" s="3">
        <v>70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>
        <v>3518404</v>
      </c>
      <c r="B17" s="3" t="s">
        <v>6</v>
      </c>
      <c r="C17" s="4">
        <v>45657</v>
      </c>
      <c r="D17" s="3" t="s">
        <v>20</v>
      </c>
      <c r="E17" s="3">
        <v>73.48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>
        <v>3518404</v>
      </c>
      <c r="B18" s="3" t="s">
        <v>6</v>
      </c>
      <c r="C18" s="4">
        <v>45657</v>
      </c>
      <c r="D18" s="3" t="s">
        <v>21</v>
      </c>
      <c r="E18" s="3"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>
        <v>3518404</v>
      </c>
      <c r="B19" s="3" t="s">
        <v>6</v>
      </c>
      <c r="C19" s="4">
        <v>45322</v>
      </c>
      <c r="D19" s="3" t="s">
        <v>22</v>
      </c>
      <c r="E19" s="6">
        <v>13.29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>
        <v>3518404</v>
      </c>
      <c r="B20" s="3" t="s">
        <v>6</v>
      </c>
      <c r="C20" s="4">
        <v>45351</v>
      </c>
      <c r="D20" s="3" t="s">
        <v>22</v>
      </c>
      <c r="E20" s="6">
        <v>10.08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>
        <v>3518404</v>
      </c>
      <c r="B21" s="3" t="s">
        <v>6</v>
      </c>
      <c r="C21" s="4">
        <v>45382</v>
      </c>
      <c r="D21" s="3" t="s">
        <v>22</v>
      </c>
      <c r="E21" s="6">
        <v>10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>
        <v>3518404</v>
      </c>
      <c r="B22" s="3" t="s">
        <v>6</v>
      </c>
      <c r="C22" s="4">
        <v>45412</v>
      </c>
      <c r="D22" s="3" t="s">
        <v>22</v>
      </c>
      <c r="E22" s="6">
        <v>11.47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>
        <v>3518404</v>
      </c>
      <c r="B23" s="3" t="s">
        <v>6</v>
      </c>
      <c r="C23" s="4">
        <v>45443</v>
      </c>
      <c r="D23" s="3" t="s">
        <v>22</v>
      </c>
      <c r="E23" s="6">
        <v>9.59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>
        <v>3518404</v>
      </c>
      <c r="B24" s="3" t="s">
        <v>6</v>
      </c>
      <c r="C24" s="4">
        <v>45473</v>
      </c>
      <c r="D24" s="3" t="s">
        <v>22</v>
      </c>
      <c r="E24" s="6">
        <v>9.1199999999999992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>
        <v>3518404</v>
      </c>
      <c r="B25" s="3" t="s">
        <v>6</v>
      </c>
      <c r="C25" s="4">
        <v>45504</v>
      </c>
      <c r="D25" s="3" t="s">
        <v>22</v>
      </c>
      <c r="E25" s="6">
        <v>11.88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>
        <v>3518404</v>
      </c>
      <c r="B26" s="3" t="s">
        <v>6</v>
      </c>
      <c r="C26" s="4">
        <v>45535</v>
      </c>
      <c r="D26" s="3" t="s">
        <v>22</v>
      </c>
      <c r="E26" s="6">
        <v>10.44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>
        <v>3518404</v>
      </c>
      <c r="B27" s="3" t="s">
        <v>6</v>
      </c>
      <c r="C27" s="4">
        <v>45565</v>
      </c>
      <c r="D27" s="3" t="s">
        <v>22</v>
      </c>
      <c r="E27" s="6">
        <v>10.1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>
        <v>3518404</v>
      </c>
      <c r="B28" s="3" t="s">
        <v>6</v>
      </c>
      <c r="C28" s="4">
        <v>45596</v>
      </c>
      <c r="D28" s="3" t="s">
        <v>22</v>
      </c>
      <c r="E28" s="6">
        <v>11.84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>
        <v>3518404</v>
      </c>
      <c r="B29" s="3" t="s">
        <v>6</v>
      </c>
      <c r="C29" s="4">
        <v>45626</v>
      </c>
      <c r="D29" s="3" t="s">
        <v>22</v>
      </c>
      <c r="E29" s="6">
        <v>12.95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>
        <v>3518404</v>
      </c>
      <c r="B30" s="3" t="s">
        <v>6</v>
      </c>
      <c r="C30" s="4">
        <v>45657</v>
      </c>
      <c r="D30" s="3" t="s">
        <v>22</v>
      </c>
      <c r="E30" s="6">
        <v>14.27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>
        <v>3518404</v>
      </c>
      <c r="B31" s="3" t="s">
        <v>6</v>
      </c>
      <c r="C31" s="4">
        <v>45322</v>
      </c>
      <c r="D31" s="3" t="s">
        <v>23</v>
      </c>
      <c r="E31" s="6">
        <v>44.29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>
        <v>3518404</v>
      </c>
      <c r="B32" s="3" t="s">
        <v>6</v>
      </c>
      <c r="C32" s="4">
        <v>45351</v>
      </c>
      <c r="D32" s="3" t="s">
        <v>23</v>
      </c>
      <c r="E32" s="6">
        <v>33.61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>
        <v>3518404</v>
      </c>
      <c r="B33" s="3" t="s">
        <v>6</v>
      </c>
      <c r="C33" s="4">
        <v>45382</v>
      </c>
      <c r="D33" s="3" t="s">
        <v>23</v>
      </c>
      <c r="E33" s="6">
        <v>50.91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>
        <v>3518404</v>
      </c>
      <c r="B34" s="3" t="s">
        <v>6</v>
      </c>
      <c r="C34" s="4">
        <v>45412</v>
      </c>
      <c r="D34" s="3" t="s">
        <v>23</v>
      </c>
      <c r="E34" s="6">
        <v>45.23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>
        <v>3518404</v>
      </c>
      <c r="B35" s="3" t="s">
        <v>6</v>
      </c>
      <c r="C35" s="4">
        <v>45443</v>
      </c>
      <c r="D35" s="3" t="s">
        <v>23</v>
      </c>
      <c r="E35" s="6">
        <v>31.96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>
        <v>3518404</v>
      </c>
      <c r="B36" s="3" t="s">
        <v>6</v>
      </c>
      <c r="C36" s="4">
        <v>45473</v>
      </c>
      <c r="D36" s="3" t="s">
        <v>23</v>
      </c>
      <c r="E36" s="6">
        <v>44.88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>
        <v>3518404</v>
      </c>
      <c r="B37" s="3" t="s">
        <v>6</v>
      </c>
      <c r="C37" s="4">
        <v>45504</v>
      </c>
      <c r="D37" s="3" t="s">
        <v>23</v>
      </c>
      <c r="E37" s="6">
        <v>47.04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>
        <v>3518404</v>
      </c>
      <c r="B38" s="3" t="s">
        <v>6</v>
      </c>
      <c r="C38" s="4">
        <v>45535</v>
      </c>
      <c r="D38" s="3" t="s">
        <v>23</v>
      </c>
      <c r="E38" s="6">
        <v>37.549999999999997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>
        <v>3518404</v>
      </c>
      <c r="B39" s="3" t="s">
        <v>6</v>
      </c>
      <c r="C39" s="4">
        <v>45565</v>
      </c>
      <c r="D39" s="3" t="s">
        <v>23</v>
      </c>
      <c r="E39" s="6">
        <v>43.73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>
        <v>3518404</v>
      </c>
      <c r="B40" s="3" t="s">
        <v>6</v>
      </c>
      <c r="C40" s="4">
        <v>45596</v>
      </c>
      <c r="D40" s="3" t="s">
        <v>23</v>
      </c>
      <c r="E40" s="6">
        <v>46.39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>
        <v>3518404</v>
      </c>
      <c r="B41" s="3" t="s">
        <v>6</v>
      </c>
      <c r="C41" s="4">
        <v>45626</v>
      </c>
      <c r="D41" s="3" t="s">
        <v>23</v>
      </c>
      <c r="E41" s="6">
        <v>52.85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>
        <v>3518404</v>
      </c>
      <c r="B42" s="3" t="s">
        <v>6</v>
      </c>
      <c r="C42" s="4">
        <v>45657</v>
      </c>
      <c r="D42" s="3" t="s">
        <v>23</v>
      </c>
      <c r="E42" s="6">
        <v>47.58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>
        <v>3518404</v>
      </c>
      <c r="B43" s="3" t="s">
        <v>6</v>
      </c>
      <c r="C43" s="4">
        <v>45322</v>
      </c>
      <c r="D43" s="3" t="s">
        <v>24</v>
      </c>
      <c r="E43" s="7">
        <f t="shared" ref="E43:E54" si="0">((E31-E19)/(E67+E31))*100</f>
        <v>1.2009964396266839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>
        <v>3518404</v>
      </c>
      <c r="B44" s="3" t="s">
        <v>6</v>
      </c>
      <c r="C44" s="4">
        <v>45320</v>
      </c>
      <c r="D44" s="3" t="s">
        <v>24</v>
      </c>
      <c r="E44" s="7">
        <f t="shared" si="0"/>
        <v>1.0135164238764311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>
        <v>3518404</v>
      </c>
      <c r="B45" s="3" t="s">
        <v>6</v>
      </c>
      <c r="C45" s="4">
        <v>45382</v>
      </c>
      <c r="D45" s="3" t="s">
        <v>24</v>
      </c>
      <c r="E45" s="7">
        <f t="shared" si="0"/>
        <v>1.7321974476445332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>
        <v>3518404</v>
      </c>
      <c r="B46" s="3" t="s">
        <v>6</v>
      </c>
      <c r="C46" s="4">
        <v>45412</v>
      </c>
      <c r="D46" s="3" t="s">
        <v>24</v>
      </c>
      <c r="E46" s="7">
        <f t="shared" si="0"/>
        <v>1.4031879299237306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>
        <v>3518404</v>
      </c>
      <c r="B47" s="3" t="s">
        <v>6</v>
      </c>
      <c r="C47" s="4">
        <v>45443</v>
      </c>
      <c r="D47" s="3" t="s">
        <v>24</v>
      </c>
      <c r="E47" s="7">
        <f t="shared" si="0"/>
        <v>0.96069193869093361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>
        <v>3518404</v>
      </c>
      <c r="B48" s="3" t="s">
        <v>6</v>
      </c>
      <c r="C48" s="4">
        <v>45473</v>
      </c>
      <c r="D48" s="3" t="s">
        <v>24</v>
      </c>
      <c r="E48" s="7">
        <f t="shared" si="0"/>
        <v>1.6761269094300888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>
        <v>3518404</v>
      </c>
      <c r="B49" s="3" t="s">
        <v>6</v>
      </c>
      <c r="C49" s="4">
        <v>45504</v>
      </c>
      <c r="D49" s="3" t="s">
        <v>24</v>
      </c>
      <c r="E49" s="7">
        <f t="shared" si="0"/>
        <v>1.4518067065541886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>
        <v>3518404</v>
      </c>
      <c r="B50" s="3" t="s">
        <v>6</v>
      </c>
      <c r="C50" s="4">
        <v>45535</v>
      </c>
      <c r="D50" s="3" t="s">
        <v>24</v>
      </c>
      <c r="E50" s="7">
        <f t="shared" si="0"/>
        <v>1.2159240753863954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>
        <v>3518404</v>
      </c>
      <c r="B51" s="3" t="s">
        <v>6</v>
      </c>
      <c r="C51" s="4">
        <v>45565</v>
      </c>
      <c r="D51" s="3" t="s">
        <v>24</v>
      </c>
      <c r="E51" s="7">
        <f t="shared" si="0"/>
        <v>1.5412183094718701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>
        <v>3518404</v>
      </c>
      <c r="B52" s="3" t="s">
        <v>6</v>
      </c>
      <c r="C52" s="4">
        <v>45596</v>
      </c>
      <c r="D52" s="3" t="s">
        <v>24</v>
      </c>
      <c r="E52" s="7">
        <f t="shared" si="0"/>
        <v>1.4468961878159194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>
        <v>3518404</v>
      </c>
      <c r="B53" s="3" t="s">
        <v>6</v>
      </c>
      <c r="C53" s="4">
        <v>45626</v>
      </c>
      <c r="D53" s="3" t="s">
        <v>24</v>
      </c>
      <c r="E53" s="7">
        <f t="shared" si="0"/>
        <v>1.6908355863682212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>
        <v>3518404</v>
      </c>
      <c r="B54" s="3" t="s">
        <v>6</v>
      </c>
      <c r="C54" s="4">
        <v>45657</v>
      </c>
      <c r="D54" s="3" t="s">
        <v>24</v>
      </c>
      <c r="E54" s="7">
        <f t="shared" si="0"/>
        <v>1.2254929012652267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>
        <v>3518404</v>
      </c>
      <c r="B55" s="3" t="s">
        <v>6</v>
      </c>
      <c r="C55" s="4">
        <v>45322</v>
      </c>
      <c r="D55" s="3" t="s">
        <v>25</v>
      </c>
      <c r="E55" s="7">
        <f t="shared" ref="E55:E66" si="1">E31/(E67+E31)*100</f>
        <v>1.7158752358408331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>
        <v>3518404</v>
      </c>
      <c r="B56" s="3" t="s">
        <v>6</v>
      </c>
      <c r="C56" s="4">
        <v>45351</v>
      </c>
      <c r="D56" s="3" t="s">
        <v>25</v>
      </c>
      <c r="E56" s="7">
        <f t="shared" si="1"/>
        <v>1.4476960053755565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>
        <v>3518404</v>
      </c>
      <c r="B57" s="3" t="s">
        <v>6</v>
      </c>
      <c r="C57" s="4">
        <v>45382</v>
      </c>
      <c r="D57" s="3" t="s">
        <v>25</v>
      </c>
      <c r="E57" s="7">
        <f t="shared" si="1"/>
        <v>2.1556140811435633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>
        <v>3518404</v>
      </c>
      <c r="B58" s="3" t="s">
        <v>6</v>
      </c>
      <c r="C58" s="4">
        <v>45412</v>
      </c>
      <c r="D58" s="3" t="s">
        <v>25</v>
      </c>
      <c r="E58" s="7">
        <f t="shared" si="1"/>
        <v>1.8799226916602592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>
        <v>3518404</v>
      </c>
      <c r="B59" s="3" t="s">
        <v>6</v>
      </c>
      <c r="C59" s="4">
        <v>45443</v>
      </c>
      <c r="D59" s="3" t="s">
        <v>25</v>
      </c>
      <c r="E59" s="7">
        <f t="shared" si="1"/>
        <v>1.3725397568422997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>
        <v>3518404</v>
      </c>
      <c r="B60" s="3" t="s">
        <v>6</v>
      </c>
      <c r="C60" s="4">
        <v>45473</v>
      </c>
      <c r="D60" s="3" t="s">
        <v>25</v>
      </c>
      <c r="E60" s="7">
        <f t="shared" si="1"/>
        <v>2.1035955172042051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>
        <v>3518404</v>
      </c>
      <c r="B61" s="3" t="s">
        <v>6</v>
      </c>
      <c r="C61" s="4">
        <v>45504</v>
      </c>
      <c r="D61" s="3" t="s">
        <v>25</v>
      </c>
      <c r="E61" s="7">
        <f t="shared" si="1"/>
        <v>1.942348904331884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>
        <v>3518404</v>
      </c>
      <c r="B62" s="3" t="s">
        <v>6</v>
      </c>
      <c r="C62" s="4">
        <v>45535</v>
      </c>
      <c r="D62" s="3" t="s">
        <v>25</v>
      </c>
      <c r="E62" s="7">
        <f t="shared" si="1"/>
        <v>1.6841737008763977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>
        <v>3518404</v>
      </c>
      <c r="B63" s="3" t="s">
        <v>6</v>
      </c>
      <c r="C63" s="4">
        <v>45565</v>
      </c>
      <c r="D63" s="3" t="s">
        <v>25</v>
      </c>
      <c r="E63" s="7">
        <f t="shared" si="1"/>
        <v>2.0040879177283641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>
        <v>3518404</v>
      </c>
      <c r="B64" s="3" t="s">
        <v>6</v>
      </c>
      <c r="C64" s="4">
        <v>45596</v>
      </c>
      <c r="D64" s="3" t="s">
        <v>25</v>
      </c>
      <c r="E64" s="7">
        <f t="shared" si="1"/>
        <v>1.9427355760573233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>
        <v>3518404</v>
      </c>
      <c r="B65" s="3" t="s">
        <v>6</v>
      </c>
      <c r="C65" s="4">
        <v>45626</v>
      </c>
      <c r="D65" s="3" t="s">
        <v>25</v>
      </c>
      <c r="E65" s="7">
        <f t="shared" si="1"/>
        <v>2.2396155573824683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>
        <v>3518404</v>
      </c>
      <c r="B66" s="3" t="s">
        <v>6</v>
      </c>
      <c r="C66" s="4">
        <v>45657</v>
      </c>
      <c r="D66" s="3" t="s">
        <v>25</v>
      </c>
      <c r="E66" s="7">
        <f t="shared" si="1"/>
        <v>1.7504939130050881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>
        <v>3518404</v>
      </c>
      <c r="B67" s="3" t="s">
        <v>6</v>
      </c>
      <c r="C67" s="4">
        <v>45322</v>
      </c>
      <c r="D67" s="3" t="s">
        <v>26</v>
      </c>
      <c r="E67" s="8">
        <v>2536.9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>
        <v>3518404</v>
      </c>
      <c r="B68" s="3" t="s">
        <v>6</v>
      </c>
      <c r="C68" s="4">
        <v>45351</v>
      </c>
      <c r="D68" s="3" t="s">
        <v>26</v>
      </c>
      <c r="E68" s="8">
        <v>2288.0100000000002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>
        <v>3518404</v>
      </c>
      <c r="B69" s="3" t="s">
        <v>6</v>
      </c>
      <c r="C69" s="4">
        <v>45382</v>
      </c>
      <c r="D69" s="3" t="s">
        <v>26</v>
      </c>
      <c r="E69" s="8">
        <v>2310.83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>
        <v>3518404</v>
      </c>
      <c r="B70" s="3" t="s">
        <v>6</v>
      </c>
      <c r="C70" s="4">
        <v>45412</v>
      </c>
      <c r="D70" s="3" t="s">
        <v>26</v>
      </c>
      <c r="E70" s="8">
        <v>2360.7199999999998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>
        <v>3518404</v>
      </c>
      <c r="B71" s="3" t="s">
        <v>6</v>
      </c>
      <c r="C71" s="4">
        <v>45443</v>
      </c>
      <c r="D71" s="3" t="s">
        <v>26</v>
      </c>
      <c r="E71" s="8">
        <v>2296.5700000000002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>
        <v>3518404</v>
      </c>
      <c r="B72" s="3" t="s">
        <v>6</v>
      </c>
      <c r="C72" s="4">
        <v>45473</v>
      </c>
      <c r="D72" s="3" t="s">
        <v>26</v>
      </c>
      <c r="E72" s="8">
        <v>2088.61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>
        <v>3518404</v>
      </c>
      <c r="B73" s="3" t="s">
        <v>6</v>
      </c>
      <c r="C73" s="4">
        <v>45504</v>
      </c>
      <c r="D73" s="3" t="s">
        <v>26</v>
      </c>
      <c r="E73" s="8">
        <v>2374.77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>
        <v>3518404</v>
      </c>
      <c r="B74" s="3" t="s">
        <v>6</v>
      </c>
      <c r="C74" s="4">
        <v>45535</v>
      </c>
      <c r="D74" s="3" t="s">
        <v>26</v>
      </c>
      <c r="E74" s="8">
        <v>2192.0300000000002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>
        <v>3518404</v>
      </c>
      <c r="B75" s="3" t="s">
        <v>6</v>
      </c>
      <c r="C75" s="4">
        <v>45565</v>
      </c>
      <c r="D75" s="3" t="s">
        <v>26</v>
      </c>
      <c r="E75" s="8">
        <v>2138.31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>
        <v>3518404</v>
      </c>
      <c r="B76" s="3" t="s">
        <v>6</v>
      </c>
      <c r="C76" s="4">
        <v>45596</v>
      </c>
      <c r="D76" s="3" t="s">
        <v>26</v>
      </c>
      <c r="E76" s="8">
        <v>2341.48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>
        <v>3518404</v>
      </c>
      <c r="B77" s="3" t="s">
        <v>6</v>
      </c>
      <c r="C77" s="4">
        <v>45626</v>
      </c>
      <c r="D77" s="3" t="s">
        <v>26</v>
      </c>
      <c r="E77" s="8">
        <v>2306.9299999999998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>
        <v>3518404</v>
      </c>
      <c r="B78" s="3" t="s">
        <v>6</v>
      </c>
      <c r="C78" s="4">
        <v>45657</v>
      </c>
      <c r="D78" s="3" t="s">
        <v>26</v>
      </c>
      <c r="E78" s="8">
        <v>2670.51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>
        <v>3518404</v>
      </c>
      <c r="B79" s="3" t="s">
        <v>6</v>
      </c>
      <c r="C79" s="4">
        <v>45322</v>
      </c>
      <c r="D79" s="3" t="s">
        <v>27</v>
      </c>
      <c r="E79" s="8">
        <v>2539.15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>
        <v>3518404</v>
      </c>
      <c r="B80" s="3" t="s">
        <v>6</v>
      </c>
      <c r="C80" s="4">
        <v>45351</v>
      </c>
      <c r="D80" s="3" t="s">
        <v>27</v>
      </c>
      <c r="E80" s="8">
        <v>2290.75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>
        <v>3518404</v>
      </c>
      <c r="B81" s="3" t="s">
        <v>6</v>
      </c>
      <c r="C81" s="4">
        <v>45382</v>
      </c>
      <c r="D81" s="3" t="s">
        <v>27</v>
      </c>
      <c r="E81" s="8">
        <v>2367.15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>
        <v>3518404</v>
      </c>
      <c r="B82" s="3" t="s">
        <v>6</v>
      </c>
      <c r="C82" s="4">
        <v>45412</v>
      </c>
      <c r="D82" s="3" t="s">
        <v>27</v>
      </c>
      <c r="E82" s="8">
        <v>2348.5300000000002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>
        <v>3518404</v>
      </c>
      <c r="B83" s="3" t="s">
        <v>6</v>
      </c>
      <c r="C83" s="4">
        <v>45443</v>
      </c>
      <c r="D83" s="3" t="s">
        <v>27</v>
      </c>
      <c r="E83" s="8">
        <v>2309.84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>
        <v>3518404</v>
      </c>
      <c r="B84" s="3" t="s">
        <v>6</v>
      </c>
      <c r="C84" s="4">
        <v>45473</v>
      </c>
      <c r="D84" s="3" t="s">
        <v>27</v>
      </c>
      <c r="E84" s="8">
        <v>2088.4499999999998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>
        <v>3518404</v>
      </c>
      <c r="B85" s="3" t="s">
        <v>6</v>
      </c>
      <c r="C85" s="4">
        <v>45504</v>
      </c>
      <c r="D85" s="3" t="s">
        <v>27</v>
      </c>
      <c r="E85" s="8">
        <v>2345.21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>
        <v>3518404</v>
      </c>
      <c r="B86" s="3" t="s">
        <v>6</v>
      </c>
      <c r="C86" s="4">
        <v>45535</v>
      </c>
      <c r="D86" s="3" t="s">
        <v>27</v>
      </c>
      <c r="E86" s="8">
        <v>2179.86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>
        <v>3518404</v>
      </c>
      <c r="B87" s="3" t="s">
        <v>6</v>
      </c>
      <c r="C87" s="4">
        <v>45565</v>
      </c>
      <c r="D87" s="3" t="s">
        <v>27</v>
      </c>
      <c r="E87" s="8">
        <v>2087.64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>
        <v>3518404</v>
      </c>
      <c r="B88" s="3" t="s">
        <v>6</v>
      </c>
      <c r="C88" s="4">
        <v>45596</v>
      </c>
      <c r="D88" s="3" t="s">
        <v>27</v>
      </c>
      <c r="E88" s="8">
        <v>2355.54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>
        <v>3518404</v>
      </c>
      <c r="B89" s="3" t="s">
        <v>6</v>
      </c>
      <c r="C89" s="4">
        <v>45626</v>
      </c>
      <c r="D89" s="3" t="s">
        <v>27</v>
      </c>
      <c r="E89" s="8">
        <v>2259.54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>
        <v>3518404</v>
      </c>
      <c r="B90" s="3" t="s">
        <v>6</v>
      </c>
      <c r="C90" s="4">
        <v>45657</v>
      </c>
      <c r="D90" s="3" t="s">
        <v>27</v>
      </c>
      <c r="E90" s="8">
        <v>2574.34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/>
    <row r="292" spans="1:26" ht="15.75" customHeight="1" x14ac:dyDescent="0.2"/>
    <row r="293" spans="1:26" ht="15.75" customHeight="1" x14ac:dyDescent="0.2"/>
    <row r="294" spans="1:26" ht="15.75" customHeight="1" x14ac:dyDescent="0.2"/>
    <row r="295" spans="1:26" ht="15.75" customHeight="1" x14ac:dyDescent="0.2"/>
    <row r="296" spans="1:26" ht="15.75" customHeight="1" x14ac:dyDescent="0.2"/>
    <row r="297" spans="1:26" ht="15.75" customHeight="1" x14ac:dyDescent="0.2"/>
    <row r="298" spans="1:26" ht="15.75" customHeight="1" x14ac:dyDescent="0.2"/>
    <row r="299" spans="1:26" ht="15.75" customHeight="1" x14ac:dyDescent="0.2"/>
    <row r="300" spans="1:26" ht="15.75" customHeight="1" x14ac:dyDescent="0.2"/>
    <row r="301" spans="1:26" ht="15.75" customHeight="1" x14ac:dyDescent="0.2"/>
    <row r="302" spans="1:26" ht="15.75" customHeight="1" x14ac:dyDescent="0.2"/>
    <row r="303" spans="1:26" ht="15.75" customHeight="1" x14ac:dyDescent="0.2"/>
    <row r="304" spans="1:26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E1"/>
  </mergeCells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000"/>
  <sheetViews>
    <sheetView tabSelected="1" workbookViewId="0">
      <selection activeCell="AC17" sqref="AC17"/>
    </sheetView>
  </sheetViews>
  <sheetFormatPr defaultColWidth="14.42578125" defaultRowHeight="15" customHeight="1" x14ac:dyDescent="0.2"/>
  <cols>
    <col min="1" max="1" width="10.42578125" customWidth="1"/>
    <col min="2" max="2" width="10.7109375" customWidth="1"/>
    <col min="3" max="3" width="10.140625" customWidth="1"/>
    <col min="4" max="4" width="10.7109375" customWidth="1"/>
    <col min="5" max="5" width="4.28515625" customWidth="1"/>
    <col min="6" max="6" width="10.42578125" customWidth="1"/>
    <col min="7" max="7" width="10.7109375" customWidth="1"/>
    <col min="8" max="8" width="10.140625" customWidth="1"/>
    <col min="9" max="9" width="10.7109375" customWidth="1"/>
    <col min="10" max="10" width="4.28515625" customWidth="1"/>
    <col min="11" max="11" width="10.42578125" customWidth="1"/>
    <col min="12" max="14" width="7.28515625" customWidth="1"/>
    <col min="15" max="15" width="4.28515625" customWidth="1"/>
    <col min="16" max="16" width="10.42578125" customWidth="1"/>
    <col min="17" max="19" width="8.85546875" customWidth="1"/>
    <col min="20" max="20" width="4.28515625" customWidth="1"/>
    <col min="21" max="21" width="10.42578125" customWidth="1"/>
    <col min="22" max="22" width="9.7109375" customWidth="1"/>
    <col min="23" max="23" width="8.85546875" customWidth="1"/>
    <col min="24" max="24" width="12.85546875" customWidth="1"/>
    <col min="25" max="25" width="4.28515625" customWidth="1"/>
    <col min="26" max="26" width="10" customWidth="1"/>
    <col min="27" max="28" width="8.85546875" customWidth="1"/>
    <col min="29" max="29" width="9.7109375" customWidth="1"/>
  </cols>
  <sheetData>
    <row r="1" spans="1:29" ht="12.75" customHeight="1" x14ac:dyDescent="0.2">
      <c r="A1" s="45" t="s">
        <v>28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4"/>
    </row>
    <row r="2" spans="1:29" ht="12.7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12.75" customHeight="1" x14ac:dyDescent="0.25">
      <c r="A3" s="46" t="s">
        <v>29</v>
      </c>
      <c r="B3" s="47"/>
      <c r="C3" s="47"/>
      <c r="D3" s="48"/>
      <c r="E3" s="10"/>
      <c r="F3" s="46" t="s">
        <v>30</v>
      </c>
      <c r="G3" s="47"/>
      <c r="H3" s="47"/>
      <c r="I3" s="48"/>
      <c r="J3" s="11"/>
      <c r="K3" s="46" t="s">
        <v>31</v>
      </c>
      <c r="L3" s="47"/>
      <c r="M3" s="47"/>
      <c r="N3" s="48"/>
      <c r="O3" s="10"/>
      <c r="P3" s="46" t="s">
        <v>32</v>
      </c>
      <c r="Q3" s="47"/>
      <c r="R3" s="47"/>
      <c r="S3" s="48"/>
      <c r="T3" s="11"/>
      <c r="U3" s="46" t="s">
        <v>33</v>
      </c>
      <c r="V3" s="47"/>
      <c r="W3" s="47"/>
      <c r="X3" s="48"/>
      <c r="Y3" s="11"/>
      <c r="Z3" s="46" t="s">
        <v>34</v>
      </c>
      <c r="AA3" s="47"/>
      <c r="AB3" s="47"/>
      <c r="AC3" s="48"/>
    </row>
    <row r="4" spans="1:29" ht="12.75" customHeight="1" x14ac:dyDescent="0.25">
      <c r="A4" s="12"/>
      <c r="B4" s="13">
        <v>2024</v>
      </c>
      <c r="C4" s="13">
        <v>2025</v>
      </c>
      <c r="D4" s="13">
        <v>2026</v>
      </c>
      <c r="E4" s="10"/>
      <c r="F4" s="12"/>
      <c r="G4" s="13">
        <v>2024</v>
      </c>
      <c r="H4" s="13">
        <v>2025</v>
      </c>
      <c r="I4" s="13">
        <v>2026</v>
      </c>
      <c r="J4" s="11"/>
      <c r="K4" s="12"/>
      <c r="L4" s="13">
        <v>2024</v>
      </c>
      <c r="M4" s="13">
        <v>2025</v>
      </c>
      <c r="N4" s="13">
        <v>2026</v>
      </c>
      <c r="O4" s="10"/>
      <c r="P4" s="12"/>
      <c r="Q4" s="14">
        <v>2024</v>
      </c>
      <c r="R4" s="14">
        <v>2025</v>
      </c>
      <c r="S4" s="14">
        <v>2026</v>
      </c>
      <c r="T4" s="11"/>
      <c r="U4" s="12"/>
      <c r="V4" s="13">
        <v>2024</v>
      </c>
      <c r="W4" s="13">
        <v>2025</v>
      </c>
      <c r="X4" s="13">
        <v>2026</v>
      </c>
      <c r="Y4" s="11"/>
      <c r="Z4" s="12"/>
      <c r="AA4" s="13">
        <v>2024</v>
      </c>
      <c r="AB4" s="13">
        <v>2025</v>
      </c>
      <c r="AC4" s="13">
        <v>2026</v>
      </c>
    </row>
    <row r="5" spans="1:29" ht="12.75" customHeight="1" x14ac:dyDescent="0.2">
      <c r="A5" s="15" t="s">
        <v>35</v>
      </c>
      <c r="B5" s="16">
        <v>2536.9</v>
      </c>
      <c r="C5" s="16">
        <v>2546.34</v>
      </c>
      <c r="D5" s="16">
        <v>2714.85</v>
      </c>
      <c r="E5" s="17"/>
      <c r="F5" s="15" t="s">
        <v>35</v>
      </c>
      <c r="G5" s="18">
        <v>2539.15</v>
      </c>
      <c r="H5" s="18">
        <v>2577.7199999999998</v>
      </c>
      <c r="I5" s="19">
        <v>2649.08</v>
      </c>
      <c r="J5" s="9"/>
      <c r="K5" s="15" t="s">
        <v>35</v>
      </c>
      <c r="L5" s="20">
        <v>44.29</v>
      </c>
      <c r="M5" s="20">
        <v>58.69</v>
      </c>
      <c r="N5" s="20">
        <v>55.4</v>
      </c>
      <c r="O5" s="17"/>
      <c r="P5" s="21" t="s">
        <v>35</v>
      </c>
      <c r="Q5" s="22">
        <v>13.29</v>
      </c>
      <c r="R5" s="22">
        <v>11.97</v>
      </c>
      <c r="S5" s="23">
        <v>7.93</v>
      </c>
      <c r="T5" s="9"/>
      <c r="U5" s="24" t="s">
        <v>35</v>
      </c>
      <c r="V5" s="25">
        <v>1.2</v>
      </c>
      <c r="W5" s="25">
        <f t="shared" ref="W5:X5" si="0">((M5-R5)/(C5+M5))*100</f>
        <v>1.7934534343174551</v>
      </c>
      <c r="X5" s="25">
        <f t="shared" si="0"/>
        <v>1.7135637577835934</v>
      </c>
      <c r="Y5" s="9"/>
      <c r="Z5" s="24" t="s">
        <v>35</v>
      </c>
      <c r="AA5" s="25">
        <v>1.72</v>
      </c>
      <c r="AB5" s="25">
        <f t="shared" ref="AB5:AC5" si="1">((M5)/(C5+M5))*100</f>
        <v>2.2529491023136003</v>
      </c>
      <c r="AC5" s="25">
        <f t="shared" si="1"/>
        <v>1.9998195108744696</v>
      </c>
    </row>
    <row r="6" spans="1:29" ht="12.75" customHeight="1" x14ac:dyDescent="0.2">
      <c r="A6" s="15" t="s">
        <v>36</v>
      </c>
      <c r="B6" s="16">
        <v>2288.0100000000002</v>
      </c>
      <c r="C6" s="16">
        <v>2226.89</v>
      </c>
      <c r="D6" s="16">
        <v>2432.59</v>
      </c>
      <c r="E6" s="17"/>
      <c r="F6" s="15" t="s">
        <v>36</v>
      </c>
      <c r="G6" s="18">
        <v>2290.75</v>
      </c>
      <c r="H6" s="18">
        <v>2224.77</v>
      </c>
      <c r="I6" s="19">
        <v>2369.44</v>
      </c>
      <c r="J6" s="9"/>
      <c r="K6" s="15" t="s">
        <v>36</v>
      </c>
      <c r="L6" s="20">
        <v>33.61</v>
      </c>
      <c r="M6" s="20">
        <v>33.56</v>
      </c>
      <c r="N6" s="20">
        <v>63.68</v>
      </c>
      <c r="O6" s="17"/>
      <c r="P6" s="21" t="s">
        <v>36</v>
      </c>
      <c r="Q6" s="20">
        <v>10.08</v>
      </c>
      <c r="R6" s="20">
        <v>10.07</v>
      </c>
      <c r="S6" s="26">
        <v>9.59</v>
      </c>
      <c r="T6" s="9"/>
      <c r="U6" s="24" t="s">
        <v>36</v>
      </c>
      <c r="V6" s="25">
        <v>1.01</v>
      </c>
      <c r="W6" s="25">
        <f t="shared" ref="W6:X6" si="2">((M6-R6)/(C6+M6))*100</f>
        <v>1.0391736158729459</v>
      </c>
      <c r="X6" s="25">
        <f t="shared" si="2"/>
        <v>2.1668329147087455</v>
      </c>
      <c r="Y6" s="9"/>
      <c r="Z6" s="24" t="s">
        <v>36</v>
      </c>
      <c r="AA6" s="25">
        <v>1.45</v>
      </c>
      <c r="AB6" s="25">
        <f t="shared" ref="AB6:AC6" si="3">((M6)/(C6+M6))*100</f>
        <v>1.4846601340441066</v>
      </c>
      <c r="AC6" s="25">
        <f t="shared" si="3"/>
        <v>2.5510061011028453</v>
      </c>
    </row>
    <row r="7" spans="1:29" ht="12.75" customHeight="1" x14ac:dyDescent="0.2">
      <c r="A7" s="15" t="s">
        <v>37</v>
      </c>
      <c r="B7" s="16">
        <v>2310.83</v>
      </c>
      <c r="C7" s="16">
        <v>2407.9899999999998</v>
      </c>
      <c r="D7" s="16">
        <v>2540.0300000000002</v>
      </c>
      <c r="E7" s="17"/>
      <c r="F7" s="15" t="s">
        <v>37</v>
      </c>
      <c r="G7" s="18">
        <v>2367.15</v>
      </c>
      <c r="H7" s="18">
        <v>2278.33</v>
      </c>
      <c r="I7" s="19">
        <v>2470.9</v>
      </c>
      <c r="J7" s="9"/>
      <c r="K7" s="15" t="s">
        <v>37</v>
      </c>
      <c r="L7" s="20">
        <v>50.91</v>
      </c>
      <c r="M7" s="20">
        <v>53.4</v>
      </c>
      <c r="N7" s="20">
        <v>85.88</v>
      </c>
      <c r="O7" s="17"/>
      <c r="P7" s="21" t="s">
        <v>37</v>
      </c>
      <c r="Q7" s="20">
        <v>10</v>
      </c>
      <c r="R7" s="20">
        <v>9.31</v>
      </c>
      <c r="S7" s="26">
        <v>8.76</v>
      </c>
      <c r="T7" s="9"/>
      <c r="U7" s="24" t="s">
        <v>37</v>
      </c>
      <c r="V7" s="25">
        <v>1.73</v>
      </c>
      <c r="W7" s="25">
        <f t="shared" ref="W7:W16" si="4">((M7-R7)/(C7+M7))*100</f>
        <v>1.7912642856272267</v>
      </c>
      <c r="X7" s="25">
        <v>2.94</v>
      </c>
      <c r="Y7" s="9"/>
      <c r="Z7" s="24" t="s">
        <v>37</v>
      </c>
      <c r="AA7" s="25">
        <v>2.16</v>
      </c>
      <c r="AB7" s="25">
        <f t="shared" ref="AB7:AB16" si="5">((M7)/(C7+M7))*100</f>
        <v>2.1695058483214771</v>
      </c>
      <c r="AC7" s="25">
        <v>3.27</v>
      </c>
    </row>
    <row r="8" spans="1:29" ht="12.75" customHeight="1" x14ac:dyDescent="0.2">
      <c r="A8" s="15" t="s">
        <v>38</v>
      </c>
      <c r="B8" s="16">
        <v>2360.7199999999998</v>
      </c>
      <c r="C8" s="16">
        <v>2379.8000000000002</v>
      </c>
      <c r="D8" s="16">
        <v>2363.09</v>
      </c>
      <c r="E8" s="17"/>
      <c r="F8" s="15" t="s">
        <v>38</v>
      </c>
      <c r="G8" s="18">
        <v>2348.5300000000002</v>
      </c>
      <c r="H8" s="18">
        <v>2272.61</v>
      </c>
      <c r="I8" s="19">
        <v>2382.6</v>
      </c>
      <c r="J8" s="9"/>
      <c r="K8" s="15" t="s">
        <v>38</v>
      </c>
      <c r="L8" s="20">
        <v>45.23</v>
      </c>
      <c r="M8" s="20">
        <v>29.71</v>
      </c>
      <c r="N8" s="20">
        <v>78.25</v>
      </c>
      <c r="O8" s="17"/>
      <c r="P8" s="21" t="s">
        <v>38</v>
      </c>
      <c r="Q8" s="20">
        <v>11.47</v>
      </c>
      <c r="R8" s="20">
        <v>8.91</v>
      </c>
      <c r="S8" s="26">
        <v>8.58</v>
      </c>
      <c r="T8" s="9"/>
      <c r="U8" s="24" t="s">
        <v>38</v>
      </c>
      <c r="V8" s="25">
        <v>1.4</v>
      </c>
      <c r="W8" s="25">
        <f t="shared" si="4"/>
        <v>0.8632460541769903</v>
      </c>
      <c r="X8" s="25">
        <v>2.85</v>
      </c>
      <c r="Y8" s="9"/>
      <c r="Z8" s="24" t="s">
        <v>38</v>
      </c>
      <c r="AA8" s="25">
        <v>1.88</v>
      </c>
      <c r="AB8" s="25">
        <f t="shared" si="5"/>
        <v>1.2330307821922297</v>
      </c>
      <c r="AC8" s="25">
        <v>3.21</v>
      </c>
    </row>
    <row r="9" spans="1:29" ht="12.75" customHeight="1" x14ac:dyDescent="0.2">
      <c r="A9" s="15" t="s">
        <v>39</v>
      </c>
      <c r="B9" s="16">
        <v>2296.5700000000002</v>
      </c>
      <c r="C9" s="16">
        <v>2347.9499999999998</v>
      </c>
      <c r="D9" s="16">
        <v>2368.7399999999998</v>
      </c>
      <c r="E9" s="17"/>
      <c r="F9" s="15" t="s">
        <v>39</v>
      </c>
      <c r="G9" s="18">
        <v>2309.84</v>
      </c>
      <c r="H9" s="18">
        <v>2309.38</v>
      </c>
      <c r="I9" s="19">
        <v>2418.73</v>
      </c>
      <c r="J9" s="9"/>
      <c r="K9" s="15" t="s">
        <v>39</v>
      </c>
      <c r="L9" s="20">
        <v>31.96</v>
      </c>
      <c r="M9" s="20">
        <v>48.39</v>
      </c>
      <c r="N9" s="20">
        <v>105.35</v>
      </c>
      <c r="O9" s="17"/>
      <c r="P9" s="21" t="s">
        <v>39</v>
      </c>
      <c r="Q9" s="20">
        <v>9.59</v>
      </c>
      <c r="R9" s="20">
        <v>10.199999999999999</v>
      </c>
      <c r="S9" s="26">
        <v>7.48</v>
      </c>
      <c r="T9" s="9"/>
      <c r="U9" s="24" t="s">
        <v>39</v>
      </c>
      <c r="V9" s="25">
        <v>0.96</v>
      </c>
      <c r="W9" s="25">
        <f t="shared" si="4"/>
        <v>1.5936803625528935</v>
      </c>
      <c r="X9" s="25">
        <v>3.96</v>
      </c>
      <c r="Y9" s="9"/>
      <c r="Z9" s="24" t="s">
        <v>39</v>
      </c>
      <c r="AA9" s="25">
        <v>1.37</v>
      </c>
      <c r="AB9" s="25">
        <f t="shared" si="5"/>
        <v>2.0193294774531161</v>
      </c>
      <c r="AC9" s="25">
        <v>4.26</v>
      </c>
    </row>
    <row r="10" spans="1:29" ht="12.75" customHeight="1" x14ac:dyDescent="0.2">
      <c r="A10" s="15" t="s">
        <v>40</v>
      </c>
      <c r="B10" s="16">
        <v>2088.61</v>
      </c>
      <c r="C10" s="16">
        <v>2205.9499999999998</v>
      </c>
      <c r="D10" s="16">
        <v>2427.36</v>
      </c>
      <c r="E10" s="17"/>
      <c r="F10" s="15" t="s">
        <v>40</v>
      </c>
      <c r="G10" s="18">
        <v>2088.4499999999998</v>
      </c>
      <c r="H10" s="18">
        <v>2087.0300000000002</v>
      </c>
      <c r="I10" s="19">
        <v>2416.14</v>
      </c>
      <c r="J10" s="9"/>
      <c r="K10" s="15" t="s">
        <v>40</v>
      </c>
      <c r="L10" s="20">
        <v>44.88</v>
      </c>
      <c r="M10" s="20">
        <v>38.74</v>
      </c>
      <c r="N10" s="20">
        <v>92.25</v>
      </c>
      <c r="O10" s="17"/>
      <c r="P10" s="21" t="s">
        <v>40</v>
      </c>
      <c r="Q10" s="20">
        <v>9.1199999999999992</v>
      </c>
      <c r="R10" s="20">
        <v>10.220000000000001</v>
      </c>
      <c r="S10" s="26">
        <v>8.8000000000000007</v>
      </c>
      <c r="T10" s="9"/>
      <c r="U10" s="24" t="s">
        <v>40</v>
      </c>
      <c r="V10" s="25">
        <v>1.68</v>
      </c>
      <c r="W10" s="25">
        <f t="shared" si="4"/>
        <v>1.2705540631445773</v>
      </c>
      <c r="X10" s="25">
        <v>3.31</v>
      </c>
      <c r="Y10" s="9"/>
      <c r="Z10" s="24" t="s">
        <v>40</v>
      </c>
      <c r="AA10" s="25">
        <v>2.1</v>
      </c>
      <c r="AB10" s="25">
        <f t="shared" si="5"/>
        <v>1.7258507856318692</v>
      </c>
      <c r="AC10" s="25">
        <v>3.66</v>
      </c>
    </row>
    <row r="11" spans="1:29" ht="12.75" customHeight="1" x14ac:dyDescent="0.2">
      <c r="A11" s="15" t="s">
        <v>41</v>
      </c>
      <c r="B11" s="16">
        <v>2374.77</v>
      </c>
      <c r="C11" s="16">
        <v>2283.1</v>
      </c>
      <c r="D11" s="16">
        <v>0</v>
      </c>
      <c r="E11" s="17"/>
      <c r="F11" s="15" t="s">
        <v>41</v>
      </c>
      <c r="G11" s="18">
        <v>2345.21</v>
      </c>
      <c r="H11" s="18">
        <v>2309.31</v>
      </c>
      <c r="I11" s="19">
        <v>0</v>
      </c>
      <c r="J11" s="9"/>
      <c r="K11" s="15" t="s">
        <v>41</v>
      </c>
      <c r="L11" s="20">
        <v>47.04</v>
      </c>
      <c r="M11" s="20">
        <v>80.569999999999993</v>
      </c>
      <c r="N11" s="20">
        <v>0</v>
      </c>
      <c r="O11" s="17"/>
      <c r="P11" s="21" t="s">
        <v>41</v>
      </c>
      <c r="Q11" s="20">
        <v>11.88</v>
      </c>
      <c r="R11" s="20">
        <v>8.7100000000000009</v>
      </c>
      <c r="S11" s="26">
        <v>0</v>
      </c>
      <c r="T11" s="9"/>
      <c r="U11" s="24" t="s">
        <v>41</v>
      </c>
      <c r="V11" s="25">
        <v>1.45</v>
      </c>
      <c r="W11" s="25">
        <f t="shared" si="4"/>
        <v>3.0401875050239662</v>
      </c>
      <c r="X11" s="25">
        <v>0</v>
      </c>
      <c r="Y11" s="9"/>
      <c r="Z11" s="24" t="s">
        <v>41</v>
      </c>
      <c r="AA11" s="25">
        <v>1.94</v>
      </c>
      <c r="AB11" s="25">
        <f t="shared" si="5"/>
        <v>3.4086822610601306</v>
      </c>
      <c r="AC11" s="25">
        <v>0</v>
      </c>
    </row>
    <row r="12" spans="1:29" ht="12.75" customHeight="1" x14ac:dyDescent="0.2">
      <c r="A12" s="15" t="s">
        <v>42</v>
      </c>
      <c r="B12" s="16">
        <v>2192.0300000000002</v>
      </c>
      <c r="C12" s="16">
        <v>2218.5</v>
      </c>
      <c r="D12" s="16">
        <v>0</v>
      </c>
      <c r="E12" s="17"/>
      <c r="F12" s="15" t="s">
        <v>42</v>
      </c>
      <c r="G12" s="18">
        <v>2179.86</v>
      </c>
      <c r="H12" s="18">
        <v>2159.75</v>
      </c>
      <c r="I12" s="19">
        <v>0</v>
      </c>
      <c r="J12" s="9"/>
      <c r="K12" s="15" t="s">
        <v>42</v>
      </c>
      <c r="L12" s="20">
        <v>37.549999999999997</v>
      </c>
      <c r="M12" s="20">
        <v>49.13</v>
      </c>
      <c r="N12" s="20">
        <v>0</v>
      </c>
      <c r="O12" s="17"/>
      <c r="P12" s="21" t="s">
        <v>42</v>
      </c>
      <c r="Q12" s="20">
        <v>10.44</v>
      </c>
      <c r="R12" s="20">
        <v>7.84</v>
      </c>
      <c r="S12" s="26">
        <v>0</v>
      </c>
      <c r="T12" s="9"/>
      <c r="U12" s="24" t="s">
        <v>42</v>
      </c>
      <c r="V12" s="25">
        <v>1.22</v>
      </c>
      <c r="W12" s="25">
        <f t="shared" si="4"/>
        <v>1.8208437884487332</v>
      </c>
      <c r="X12" s="25">
        <v>0</v>
      </c>
      <c r="Y12" s="9"/>
      <c r="Z12" s="24" t="s">
        <v>42</v>
      </c>
      <c r="AA12" s="25">
        <v>1.68</v>
      </c>
      <c r="AB12" s="25">
        <f t="shared" si="5"/>
        <v>2.1665792038383689</v>
      </c>
      <c r="AC12" s="25">
        <v>0</v>
      </c>
    </row>
    <row r="13" spans="1:29" ht="12.75" customHeight="1" x14ac:dyDescent="0.2">
      <c r="A13" s="15" t="s">
        <v>43</v>
      </c>
      <c r="B13" s="16">
        <v>2138.31</v>
      </c>
      <c r="C13" s="16">
        <v>2290.6999999999998</v>
      </c>
      <c r="D13" s="16">
        <v>0</v>
      </c>
      <c r="E13" s="17"/>
      <c r="F13" s="15" t="s">
        <v>43</v>
      </c>
      <c r="G13" s="18">
        <v>2087.64</v>
      </c>
      <c r="H13" s="18">
        <v>2288.6799999999998</v>
      </c>
      <c r="I13" s="19">
        <v>0</v>
      </c>
      <c r="J13" s="9"/>
      <c r="K13" s="15" t="s">
        <v>43</v>
      </c>
      <c r="L13" s="20">
        <v>43.73</v>
      </c>
      <c r="M13" s="20">
        <v>46.57</v>
      </c>
      <c r="N13" s="20">
        <v>0</v>
      </c>
      <c r="O13" s="17"/>
      <c r="P13" s="21" t="s">
        <v>43</v>
      </c>
      <c r="Q13" s="20">
        <v>10.1</v>
      </c>
      <c r="R13" s="20">
        <v>8.15</v>
      </c>
      <c r="S13" s="26">
        <v>0</v>
      </c>
      <c r="T13" s="9"/>
      <c r="U13" s="24" t="s">
        <v>43</v>
      </c>
      <c r="V13" s="25">
        <v>1.54</v>
      </c>
      <c r="W13" s="25">
        <f t="shared" si="4"/>
        <v>1.643798106337736</v>
      </c>
      <c r="X13" s="25">
        <v>0</v>
      </c>
      <c r="Y13" s="9"/>
      <c r="Z13" s="24" t="s">
        <v>43</v>
      </c>
      <c r="AA13" s="25">
        <v>2</v>
      </c>
      <c r="AB13" s="25">
        <f t="shared" si="5"/>
        <v>1.992495518275595</v>
      </c>
      <c r="AC13" s="25">
        <v>0</v>
      </c>
    </row>
    <row r="14" spans="1:29" ht="12.75" customHeight="1" x14ac:dyDescent="0.2">
      <c r="A14" s="15" t="s">
        <v>44</v>
      </c>
      <c r="B14" s="16">
        <v>2341.48</v>
      </c>
      <c r="C14" s="16">
        <v>2363.1</v>
      </c>
      <c r="D14" s="16">
        <v>0</v>
      </c>
      <c r="E14" s="17"/>
      <c r="F14" s="15" t="s">
        <v>44</v>
      </c>
      <c r="G14" s="18">
        <v>2355.54</v>
      </c>
      <c r="H14" s="18">
        <v>2336.63</v>
      </c>
      <c r="I14" s="19">
        <v>0</v>
      </c>
      <c r="J14" s="9"/>
      <c r="K14" s="15" t="s">
        <v>44</v>
      </c>
      <c r="L14" s="20">
        <v>46.39</v>
      </c>
      <c r="M14" s="20">
        <v>93.02</v>
      </c>
      <c r="N14" s="20">
        <v>0</v>
      </c>
      <c r="O14" s="17"/>
      <c r="P14" s="21" t="s">
        <v>44</v>
      </c>
      <c r="Q14" s="20">
        <v>11.84</v>
      </c>
      <c r="R14" s="20">
        <v>8</v>
      </c>
      <c r="S14" s="26">
        <v>0</v>
      </c>
      <c r="T14" s="9"/>
      <c r="U14" s="24" t="s">
        <v>44</v>
      </c>
      <c r="V14" s="25">
        <v>1.45</v>
      </c>
      <c r="W14" s="25">
        <f t="shared" si="4"/>
        <v>3.4615572529029528</v>
      </c>
      <c r="X14" s="25">
        <v>0</v>
      </c>
      <c r="Y14" s="9"/>
      <c r="Z14" s="24" t="s">
        <v>44</v>
      </c>
      <c r="AA14" s="25">
        <v>1.94</v>
      </c>
      <c r="AB14" s="25">
        <f t="shared" si="5"/>
        <v>3.7872742374151098</v>
      </c>
      <c r="AC14" s="25">
        <v>0</v>
      </c>
    </row>
    <row r="15" spans="1:29" ht="12.75" customHeight="1" x14ac:dyDescent="0.2">
      <c r="A15" s="15" t="s">
        <v>45</v>
      </c>
      <c r="B15" s="16">
        <v>2306.9299999999998</v>
      </c>
      <c r="C15" s="16">
        <v>2272.62</v>
      </c>
      <c r="D15" s="16">
        <v>0</v>
      </c>
      <c r="E15" s="17"/>
      <c r="F15" s="15" t="s">
        <v>45</v>
      </c>
      <c r="G15" s="18">
        <v>2259.54</v>
      </c>
      <c r="H15" s="18">
        <v>2255.1799999999998</v>
      </c>
      <c r="I15" s="19">
        <v>0</v>
      </c>
      <c r="J15" s="9"/>
      <c r="K15" s="15" t="s">
        <v>45</v>
      </c>
      <c r="L15" s="20">
        <v>52.85</v>
      </c>
      <c r="M15" s="20">
        <v>79.959999999999994</v>
      </c>
      <c r="N15" s="20">
        <v>0</v>
      </c>
      <c r="O15" s="17"/>
      <c r="P15" s="21" t="s">
        <v>45</v>
      </c>
      <c r="Q15" s="20">
        <v>12.95</v>
      </c>
      <c r="R15" s="20">
        <v>8.7799999999999994</v>
      </c>
      <c r="S15" s="26">
        <v>0</v>
      </c>
      <c r="T15" s="9"/>
      <c r="U15" s="24" t="s">
        <v>45</v>
      </c>
      <c r="V15" s="25">
        <v>1.69</v>
      </c>
      <c r="W15" s="25">
        <f t="shared" si="4"/>
        <v>3.0256144318152831</v>
      </c>
      <c r="X15" s="25">
        <v>0</v>
      </c>
      <c r="Y15" s="9"/>
      <c r="Z15" s="24" t="s">
        <v>45</v>
      </c>
      <c r="AA15" s="25">
        <v>2.2400000000000002</v>
      </c>
      <c r="AB15" s="25">
        <f t="shared" si="5"/>
        <v>3.398821719133887</v>
      </c>
      <c r="AC15" s="25">
        <v>0</v>
      </c>
    </row>
    <row r="16" spans="1:29" ht="12.75" customHeight="1" x14ac:dyDescent="0.2">
      <c r="A16" s="27" t="s">
        <v>46</v>
      </c>
      <c r="B16" s="28">
        <v>2670.51</v>
      </c>
      <c r="C16" s="28">
        <v>2718.58</v>
      </c>
      <c r="D16" s="16">
        <v>0</v>
      </c>
      <c r="E16" s="17"/>
      <c r="F16" s="27" t="s">
        <v>46</v>
      </c>
      <c r="G16" s="29">
        <v>2574.34</v>
      </c>
      <c r="H16" s="29">
        <v>2642.36</v>
      </c>
      <c r="I16" s="19">
        <v>0</v>
      </c>
      <c r="J16" s="9"/>
      <c r="K16" s="27" t="s">
        <v>46</v>
      </c>
      <c r="L16" s="30">
        <v>47.58</v>
      </c>
      <c r="M16" s="30">
        <v>62.5</v>
      </c>
      <c r="N16" s="20">
        <v>0</v>
      </c>
      <c r="O16" s="17"/>
      <c r="P16" s="31" t="s">
        <v>46</v>
      </c>
      <c r="Q16" s="30">
        <v>14.27</v>
      </c>
      <c r="R16" s="30">
        <v>11.31</v>
      </c>
      <c r="S16" s="26">
        <v>0</v>
      </c>
      <c r="T16" s="9"/>
      <c r="U16" s="32" t="s">
        <v>46</v>
      </c>
      <c r="V16" s="33">
        <v>1.23</v>
      </c>
      <c r="W16" s="33">
        <f t="shared" si="4"/>
        <v>1.8406518331008097</v>
      </c>
      <c r="X16" s="25">
        <v>0</v>
      </c>
      <c r="Y16" s="9"/>
      <c r="Z16" s="32" t="s">
        <v>46</v>
      </c>
      <c r="AA16" s="33">
        <v>1.75</v>
      </c>
      <c r="AB16" s="33">
        <f t="shared" si="5"/>
        <v>2.2473283760265796</v>
      </c>
      <c r="AC16" s="25">
        <v>0</v>
      </c>
    </row>
    <row r="17" spans="1:29" ht="12.75" customHeight="1" x14ac:dyDescent="0.25">
      <c r="A17" s="34" t="s">
        <v>47</v>
      </c>
      <c r="B17" s="35">
        <f t="shared" ref="B17:C17" si="6">AVERAGE(B5:B16)</f>
        <v>2325.4724999999999</v>
      </c>
      <c r="C17" s="35">
        <f t="shared" si="6"/>
        <v>2355.1266666666666</v>
      </c>
      <c r="D17" s="35">
        <f>AVERAGE(D5:D10)</f>
        <v>2474.4433333333336</v>
      </c>
      <c r="E17" s="11"/>
      <c r="F17" s="34" t="s">
        <v>47</v>
      </c>
      <c r="G17" s="35">
        <f t="shared" ref="G17:H17" si="7">AVERAGE(G5:G16)</f>
        <v>2312.1666666666665</v>
      </c>
      <c r="H17" s="35">
        <f t="shared" si="7"/>
        <v>2311.8125000000005</v>
      </c>
      <c r="I17" s="36">
        <f>AVERAGE(I5:I10)</f>
        <v>2451.1483333333331</v>
      </c>
      <c r="J17" s="11"/>
      <c r="K17" s="34" t="s">
        <v>47</v>
      </c>
      <c r="L17" s="35">
        <f t="shared" ref="L17:M17" si="8">AVERAGE(L5:L16)</f>
        <v>43.835000000000008</v>
      </c>
      <c r="M17" s="37">
        <f t="shared" si="8"/>
        <v>56.186666666666667</v>
      </c>
      <c r="N17" s="37">
        <f>AVERAGE(N5:N10)</f>
        <v>80.134999999999991</v>
      </c>
      <c r="O17" s="11"/>
      <c r="P17" s="34" t="s">
        <v>47</v>
      </c>
      <c r="Q17" s="35">
        <f t="shared" ref="Q17:R17" si="9">AVERAGE(Q5:Q16)</f>
        <v>11.2525</v>
      </c>
      <c r="R17" s="37">
        <f t="shared" si="9"/>
        <v>9.4558333333333362</v>
      </c>
      <c r="S17" s="37">
        <f>AVERAGE(S5:S10)</f>
        <v>8.5233333333333334</v>
      </c>
      <c r="T17" s="11"/>
      <c r="U17" s="34" t="s">
        <v>47</v>
      </c>
      <c r="V17" s="38">
        <f t="shared" ref="V17:W17" si="10">AVERAGE(V5:V16)</f>
        <v>1.38</v>
      </c>
      <c r="W17" s="39">
        <f t="shared" si="10"/>
        <v>1.9320020611101312</v>
      </c>
      <c r="X17" s="39">
        <f>AVERAGE(X5:X10)</f>
        <v>2.8233994454153897</v>
      </c>
      <c r="Y17" s="11"/>
      <c r="Z17" s="34" t="s">
        <v>47</v>
      </c>
      <c r="AA17" s="38">
        <f t="shared" ref="AA17:AB17" si="11">AVERAGE(AA5:AA16)</f>
        <v>1.8524999999999998</v>
      </c>
      <c r="AB17" s="39">
        <f t="shared" si="11"/>
        <v>2.3238756204755062</v>
      </c>
      <c r="AC17" s="39">
        <f>AVERAGE(AC5:AC10)</f>
        <v>3.1584709353295524</v>
      </c>
    </row>
    <row r="18" spans="1:29" ht="12.7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ht="12.75" customHeight="1" x14ac:dyDescent="0.2">
      <c r="A19" s="11" t="s">
        <v>48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ht="12.75" customHeight="1" x14ac:dyDescent="0.2">
      <c r="A20" s="9" t="s">
        <v>49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ht="12.75" customHeight="1" x14ac:dyDescent="0.2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2.75" customHeight="1" x14ac:dyDescent="0.2">
      <c r="A22" s="9" t="s">
        <v>51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40"/>
      <c r="V22" s="9"/>
      <c r="W22" s="9"/>
      <c r="X22" s="9"/>
      <c r="Y22" s="9"/>
      <c r="Z22" s="9"/>
      <c r="AA22" s="9"/>
      <c r="AB22" s="9"/>
      <c r="AC22" s="9"/>
    </row>
    <row r="23" spans="1:29" ht="12.75" customHeight="1" x14ac:dyDescent="0.2">
      <c r="A23" s="9" t="s">
        <v>52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40"/>
      <c r="V23" s="9"/>
      <c r="W23" s="9"/>
      <c r="X23" s="9"/>
      <c r="Y23" s="9"/>
      <c r="Z23" s="9"/>
      <c r="AA23" s="9"/>
      <c r="AB23" s="9"/>
      <c r="AC23" s="9"/>
    </row>
    <row r="24" spans="1:29" ht="12.75" customHeight="1" x14ac:dyDescent="0.2">
      <c r="A24" s="9" t="s">
        <v>53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40"/>
      <c r="V24" s="9"/>
      <c r="W24" s="9"/>
      <c r="X24" s="9"/>
      <c r="Y24" s="9"/>
      <c r="Z24" s="9"/>
      <c r="AA24" s="9"/>
      <c r="AB24" s="9"/>
      <c r="AC24" s="9"/>
    </row>
    <row r="25" spans="1:29" ht="12.75" customHeight="1" x14ac:dyDescent="0.2">
      <c r="A25" s="9" t="s">
        <v>54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ht="12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12.7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ht="12.75" customHeight="1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</row>
    <row r="29" spans="1:29" ht="12.75" customHeight="1" x14ac:dyDescent="0.2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</row>
    <row r="30" spans="1:29" ht="12.75" customHeight="1" x14ac:dyDescent="0.2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</row>
    <row r="31" spans="1:29" ht="12.75" customHeight="1" x14ac:dyDescent="0.2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</row>
    <row r="32" spans="1:29" ht="12.75" customHeight="1" x14ac:dyDescent="0.2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</row>
    <row r="33" spans="1:29" ht="12.75" customHeight="1" x14ac:dyDescent="0.2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</row>
    <row r="34" spans="1:29" ht="12.75" customHeight="1" x14ac:dyDescent="0.2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</row>
    <row r="35" spans="1:29" ht="12.75" customHeight="1" x14ac:dyDescent="0.2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</row>
    <row r="36" spans="1:29" ht="12.75" customHeight="1" x14ac:dyDescent="0.2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</row>
    <row r="37" spans="1:29" ht="12.75" customHeight="1" x14ac:dyDescent="0.2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</row>
    <row r="38" spans="1:29" ht="12.75" customHeight="1" x14ac:dyDescent="0.2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</row>
    <row r="39" spans="1:29" ht="12.7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</row>
    <row r="40" spans="1:29" ht="12.75" customHeight="1" x14ac:dyDescent="0.2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</row>
    <row r="41" spans="1:29" ht="12.75" customHeight="1" x14ac:dyDescent="0.2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</row>
    <row r="42" spans="1:29" ht="12.75" customHeight="1" x14ac:dyDescent="0.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</row>
    <row r="43" spans="1:29" ht="12.75" customHeight="1" x14ac:dyDescent="0.2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</row>
    <row r="44" spans="1:29" ht="12.75" customHeight="1" x14ac:dyDescent="0.2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</row>
    <row r="45" spans="1:29" ht="12.75" customHeight="1" x14ac:dyDescent="0.2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</row>
    <row r="46" spans="1:29" ht="12.75" customHeight="1" x14ac:dyDescent="0.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</row>
    <row r="47" spans="1:29" ht="12.75" customHeight="1" x14ac:dyDescent="0.2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</row>
    <row r="48" spans="1:29" ht="12.75" customHeight="1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</row>
    <row r="49" spans="1:29" ht="12.75" customHeight="1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</row>
    <row r="50" spans="1:29" ht="12.75" customHeight="1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</row>
    <row r="51" spans="1:29" ht="12.75" customHeight="1" x14ac:dyDescent="0.2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</row>
    <row r="52" spans="1:29" ht="12.75" customHeight="1" x14ac:dyDescent="0.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</row>
    <row r="53" spans="1:29" ht="12.75" customHeight="1" x14ac:dyDescent="0.2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</row>
    <row r="54" spans="1:29" ht="12.75" customHeight="1" x14ac:dyDescent="0.2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</row>
    <row r="55" spans="1:29" ht="12.75" customHeight="1" x14ac:dyDescent="0.2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</row>
    <row r="56" spans="1:29" ht="12.75" customHeight="1" x14ac:dyDescent="0.2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</row>
    <row r="57" spans="1:29" ht="12.75" customHeight="1" x14ac:dyDescent="0.2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</row>
    <row r="58" spans="1:29" ht="12.7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</row>
    <row r="59" spans="1:29" ht="12.75" customHeight="1" x14ac:dyDescent="0.2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</row>
    <row r="60" spans="1:29" ht="12.75" customHeight="1" x14ac:dyDescent="0.2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</row>
    <row r="61" spans="1:29" ht="12.75" customHeight="1" x14ac:dyDescent="0.2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</row>
    <row r="62" spans="1:29" ht="12.75" customHeight="1" x14ac:dyDescent="0.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</row>
    <row r="63" spans="1:29" ht="12.75" customHeight="1" x14ac:dyDescent="0.2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</row>
    <row r="64" spans="1:29" ht="12.75" customHeight="1" x14ac:dyDescent="0.2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</row>
    <row r="65" spans="1:29" ht="12.75" customHeight="1" x14ac:dyDescent="0.2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</row>
    <row r="66" spans="1:29" ht="12.75" customHeight="1" x14ac:dyDescent="0.2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</row>
    <row r="67" spans="1:29" ht="12.75" customHeight="1" x14ac:dyDescent="0.2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</row>
    <row r="68" spans="1:29" ht="12.75" customHeight="1" x14ac:dyDescent="0.2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</row>
    <row r="69" spans="1:29" ht="12.75" customHeight="1" x14ac:dyDescent="0.2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</row>
    <row r="70" spans="1:29" ht="12.75" customHeight="1" x14ac:dyDescent="0.2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</row>
    <row r="71" spans="1:29" ht="12.75" customHeight="1" x14ac:dyDescent="0.2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</row>
    <row r="72" spans="1:29" ht="12.75" customHeight="1" x14ac:dyDescent="0.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</row>
    <row r="73" spans="1:29" ht="12.75" customHeight="1" x14ac:dyDescent="0.2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</row>
    <row r="74" spans="1:29" ht="12.75" customHeight="1" x14ac:dyDescent="0.2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</row>
    <row r="75" spans="1:29" ht="12.75" customHeight="1" x14ac:dyDescent="0.2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</row>
    <row r="76" spans="1:29" ht="12.75" customHeight="1" x14ac:dyDescent="0.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</row>
    <row r="77" spans="1:29" ht="12.7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</row>
    <row r="78" spans="1:29" ht="12.75" customHeight="1" x14ac:dyDescent="0.2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</row>
    <row r="79" spans="1:29" ht="12.75" customHeight="1" x14ac:dyDescent="0.2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</row>
    <row r="80" spans="1:29" ht="12.75" customHeight="1" x14ac:dyDescent="0.2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</row>
    <row r="81" spans="1:29" ht="12.75" customHeight="1" x14ac:dyDescent="0.2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</row>
    <row r="82" spans="1:29" ht="12.75" customHeight="1" x14ac:dyDescent="0.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</row>
    <row r="83" spans="1:29" ht="12.75" customHeight="1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</row>
    <row r="84" spans="1:29" ht="12.75" customHeight="1" x14ac:dyDescent="0.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</row>
    <row r="85" spans="1:29" ht="12.75" customHeight="1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</row>
    <row r="86" spans="1:29" ht="12.75" customHeight="1" x14ac:dyDescent="0.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</row>
    <row r="87" spans="1:29" ht="12.75" customHeight="1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</row>
    <row r="88" spans="1:29" ht="12.75" customHeight="1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</row>
    <row r="89" spans="1:29" ht="12.75" customHeight="1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</row>
    <row r="90" spans="1:29" ht="12.75" customHeight="1" x14ac:dyDescent="0.2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</row>
    <row r="91" spans="1:29" ht="12.75" customHeight="1" x14ac:dyDescent="0.2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</row>
    <row r="92" spans="1:29" ht="12.75" customHeight="1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</row>
    <row r="93" spans="1:29" ht="12.75" customHeight="1" x14ac:dyDescent="0.2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</row>
    <row r="94" spans="1:29" ht="12.75" customHeight="1" x14ac:dyDescent="0.2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</row>
    <row r="95" spans="1:29" ht="12.75" customHeight="1" x14ac:dyDescent="0.2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</row>
    <row r="96" spans="1:29" ht="12.7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</row>
    <row r="97" spans="1:29" ht="12.75" customHeight="1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</row>
    <row r="98" spans="1:29" ht="12.75" customHeight="1" x14ac:dyDescent="0.2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</row>
    <row r="99" spans="1:29" ht="12.75" customHeight="1" x14ac:dyDescent="0.2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</row>
    <row r="100" spans="1:29" ht="12.75" customHeight="1" x14ac:dyDescent="0.2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</row>
    <row r="101" spans="1:29" ht="12.75" customHeight="1" x14ac:dyDescent="0.2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</row>
    <row r="102" spans="1:29" ht="12.75" customHeight="1" x14ac:dyDescent="0.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</row>
    <row r="103" spans="1:29" ht="12.75" customHeight="1" x14ac:dyDescent="0.2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</row>
    <row r="104" spans="1:29" ht="12.75" customHeight="1" x14ac:dyDescent="0.2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</row>
    <row r="105" spans="1:29" ht="12.75" customHeight="1" x14ac:dyDescent="0.2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</row>
    <row r="106" spans="1:29" ht="12.75" customHeight="1" x14ac:dyDescent="0.2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</row>
    <row r="107" spans="1:29" ht="12.75" customHeight="1" x14ac:dyDescent="0.2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</row>
    <row r="108" spans="1:29" ht="12.75" customHeight="1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</row>
    <row r="109" spans="1:29" ht="12.75" customHeight="1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</row>
    <row r="110" spans="1:29" ht="12.75" customHeight="1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</row>
    <row r="111" spans="1:29" ht="12.75" customHeight="1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</row>
    <row r="112" spans="1:29" ht="12.75" customHeight="1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</row>
    <row r="113" spans="1:29" ht="12.75" customHeight="1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</row>
    <row r="114" spans="1:29" ht="12.75" customHeight="1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</row>
    <row r="115" spans="1:29" ht="12.7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</row>
    <row r="116" spans="1:29" ht="12.75" customHeight="1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</row>
    <row r="117" spans="1:29" ht="12.75" customHeight="1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</row>
    <row r="118" spans="1:29" ht="12.75" customHeight="1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</row>
    <row r="119" spans="1:29" ht="12.75" customHeight="1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</row>
    <row r="120" spans="1:29" ht="12.75" customHeight="1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</row>
    <row r="121" spans="1:29" ht="12.75" customHeight="1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</row>
    <row r="122" spans="1:29" ht="12.75" customHeight="1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</row>
    <row r="123" spans="1:29" ht="12.75" customHeight="1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</row>
    <row r="124" spans="1:29" ht="12.75" customHeight="1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</row>
    <row r="125" spans="1:29" ht="12.75" customHeight="1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</row>
    <row r="126" spans="1:29" ht="12.75" customHeight="1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</row>
    <row r="127" spans="1:29" ht="12.75" customHeight="1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</row>
    <row r="128" spans="1:29" ht="12.75" customHeight="1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</row>
    <row r="129" spans="1:29" ht="12.75" customHeight="1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</row>
    <row r="130" spans="1:29" ht="12.75" customHeight="1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</row>
    <row r="131" spans="1:29" ht="12.75" customHeight="1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</row>
    <row r="132" spans="1:29" ht="12.75" customHeight="1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</row>
    <row r="133" spans="1:29" ht="12.75" customHeight="1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</row>
    <row r="134" spans="1:29" ht="12.7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</row>
    <row r="135" spans="1:29" ht="12.75" customHeight="1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</row>
    <row r="136" spans="1:29" ht="12.75" customHeight="1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</row>
    <row r="137" spans="1:29" ht="12.75" customHeight="1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</row>
    <row r="138" spans="1:29" ht="12.75" customHeight="1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</row>
    <row r="139" spans="1:29" ht="12.75" customHeight="1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</row>
    <row r="140" spans="1:29" ht="12.75" customHeight="1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</row>
    <row r="141" spans="1:29" ht="12.75" customHeight="1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</row>
    <row r="142" spans="1:29" ht="12.75" customHeight="1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</row>
    <row r="143" spans="1:29" ht="12.75" customHeight="1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</row>
    <row r="144" spans="1:29" ht="12.75" customHeight="1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</row>
    <row r="145" spans="1:29" ht="12.75" customHeight="1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</row>
    <row r="146" spans="1:29" ht="12.75" customHeight="1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</row>
    <row r="147" spans="1:29" ht="12.75" customHeight="1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</row>
    <row r="148" spans="1:29" ht="12.75" customHeight="1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</row>
    <row r="149" spans="1:29" ht="12.75" customHeight="1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</row>
    <row r="150" spans="1:29" ht="12.75" customHeight="1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</row>
    <row r="151" spans="1:29" ht="12.75" customHeight="1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</row>
    <row r="152" spans="1:29" ht="12.75" customHeight="1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</row>
    <row r="153" spans="1:29" ht="12.7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</row>
    <row r="154" spans="1:29" ht="12.75" customHeight="1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</row>
    <row r="155" spans="1:29" ht="12.75" customHeight="1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</row>
    <row r="156" spans="1:29" ht="12.75" customHeight="1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</row>
    <row r="157" spans="1:29" ht="12.75" customHeight="1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</row>
    <row r="158" spans="1:29" ht="12.75" customHeight="1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</row>
    <row r="159" spans="1:29" ht="12.75" customHeight="1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</row>
    <row r="160" spans="1:29" ht="12.75" customHeight="1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</row>
    <row r="161" spans="1:29" ht="12.75" customHeight="1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</row>
    <row r="162" spans="1:29" ht="12.75" customHeight="1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</row>
    <row r="163" spans="1:29" ht="12.75" customHeight="1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</row>
    <row r="164" spans="1:29" ht="12.75" customHeight="1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</row>
    <row r="165" spans="1:29" ht="12.75" customHeight="1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</row>
    <row r="166" spans="1:29" ht="12.75" customHeight="1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</row>
    <row r="167" spans="1:29" ht="12.75" customHeight="1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</row>
    <row r="168" spans="1:29" ht="12.75" customHeight="1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</row>
    <row r="169" spans="1:29" ht="12.75" customHeight="1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</row>
    <row r="170" spans="1:29" ht="12.75" customHeight="1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</row>
    <row r="171" spans="1:29" ht="12.75" customHeight="1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</row>
    <row r="172" spans="1:29" ht="12.7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</row>
    <row r="173" spans="1:29" ht="12.75" customHeight="1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</row>
    <row r="174" spans="1:29" ht="12.75" customHeight="1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</row>
    <row r="175" spans="1:29" ht="12.75" customHeight="1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</row>
    <row r="176" spans="1:29" ht="12.75" customHeight="1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</row>
    <row r="177" spans="1:29" ht="12.75" customHeight="1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</row>
    <row r="178" spans="1:29" ht="12.75" customHeight="1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</row>
    <row r="179" spans="1:29" ht="12.75" customHeight="1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</row>
    <row r="180" spans="1:29" ht="12.75" customHeight="1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</row>
    <row r="181" spans="1:29" ht="12.75" customHeight="1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</row>
    <row r="182" spans="1:29" ht="12.75" customHeight="1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</row>
    <row r="183" spans="1:29" ht="12.75" customHeight="1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</row>
    <row r="184" spans="1:29" ht="12.75" customHeight="1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</row>
    <row r="185" spans="1:29" ht="12.75" customHeight="1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</row>
    <row r="186" spans="1:29" ht="12.75" customHeight="1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</row>
    <row r="187" spans="1:29" ht="12.75" customHeight="1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</row>
    <row r="188" spans="1:29" ht="12.75" customHeight="1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</row>
    <row r="189" spans="1:29" ht="12.75" customHeight="1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</row>
    <row r="190" spans="1:29" ht="12.75" customHeight="1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</row>
    <row r="191" spans="1:29" ht="12.7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</row>
    <row r="192" spans="1:29" ht="12.75" customHeight="1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</row>
    <row r="193" spans="1:29" ht="12.75" customHeight="1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</row>
    <row r="194" spans="1:29" ht="12.75" customHeight="1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</row>
    <row r="195" spans="1:29" ht="12.75" customHeight="1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</row>
    <row r="196" spans="1:29" ht="12.75" customHeight="1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</row>
    <row r="197" spans="1:29" ht="12.75" customHeight="1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</row>
    <row r="198" spans="1:29" ht="12.75" customHeight="1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</row>
    <row r="199" spans="1:29" ht="12.75" customHeight="1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</row>
    <row r="200" spans="1:29" ht="12.75" customHeight="1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</row>
    <row r="201" spans="1:29" ht="12.75" customHeight="1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</row>
    <row r="202" spans="1:29" ht="12.75" customHeight="1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</row>
    <row r="203" spans="1:29" ht="12.75" customHeight="1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</row>
    <row r="204" spans="1:29" ht="12.75" customHeight="1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</row>
    <row r="205" spans="1:29" ht="12.75" customHeight="1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</row>
    <row r="206" spans="1:29" ht="12.75" customHeight="1" x14ac:dyDescent="0.2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</row>
    <row r="207" spans="1:29" ht="12.75" customHeight="1" x14ac:dyDescent="0.2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</row>
    <row r="208" spans="1:29" ht="12.75" customHeight="1" x14ac:dyDescent="0.2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</row>
    <row r="209" spans="1:29" ht="12.75" customHeight="1" x14ac:dyDescent="0.2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</row>
    <row r="210" spans="1:29" ht="12.7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</row>
    <row r="211" spans="1:29" ht="12.75" customHeight="1" x14ac:dyDescent="0.2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</row>
    <row r="212" spans="1:29" ht="12.75" customHeight="1" x14ac:dyDescent="0.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</row>
    <row r="213" spans="1:29" ht="12.75" customHeight="1" x14ac:dyDescent="0.2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</row>
    <row r="214" spans="1:29" ht="12.75" customHeight="1" x14ac:dyDescent="0.2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</row>
    <row r="215" spans="1:29" ht="12.75" customHeight="1" x14ac:dyDescent="0.2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</row>
    <row r="216" spans="1:29" ht="12.75" customHeight="1" x14ac:dyDescent="0.2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</row>
    <row r="217" spans="1:29" ht="12.75" customHeight="1" x14ac:dyDescent="0.2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</row>
    <row r="218" spans="1:29" ht="12.75" customHeight="1" x14ac:dyDescent="0.2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</row>
    <row r="219" spans="1:29" ht="12.75" customHeight="1" x14ac:dyDescent="0.2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</row>
    <row r="220" spans="1:29" ht="12.75" customHeight="1" x14ac:dyDescent="0.2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</row>
    <row r="221" spans="1:29" ht="12.75" customHeight="1" x14ac:dyDescent="0.2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</row>
    <row r="222" spans="1:29" ht="12.75" customHeight="1" x14ac:dyDescent="0.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</row>
    <row r="223" spans="1:29" ht="12.75" customHeight="1" x14ac:dyDescent="0.2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</row>
    <row r="224" spans="1:29" ht="12.75" customHeight="1" x14ac:dyDescent="0.2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</row>
    <row r="225" spans="1:29" ht="12.75" customHeight="1" x14ac:dyDescent="0.2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</row>
    <row r="226" spans="1:29" ht="15.75" customHeight="1" x14ac:dyDescent="0.2"/>
    <row r="227" spans="1:29" ht="15.75" customHeight="1" x14ac:dyDescent="0.2"/>
    <row r="228" spans="1:29" ht="15.75" customHeight="1" x14ac:dyDescent="0.2"/>
    <row r="229" spans="1:29" ht="15.75" customHeight="1" x14ac:dyDescent="0.2"/>
    <row r="230" spans="1:29" ht="15.75" customHeight="1" x14ac:dyDescent="0.2"/>
    <row r="231" spans="1:29" ht="15.75" customHeight="1" x14ac:dyDescent="0.2"/>
    <row r="232" spans="1:29" ht="15.75" customHeight="1" x14ac:dyDescent="0.2"/>
    <row r="233" spans="1:29" ht="15.75" customHeight="1" x14ac:dyDescent="0.2"/>
    <row r="234" spans="1:29" ht="15.75" customHeight="1" x14ac:dyDescent="0.2"/>
    <row r="235" spans="1:29" ht="15.75" customHeight="1" x14ac:dyDescent="0.2"/>
    <row r="236" spans="1:29" ht="15.75" customHeight="1" x14ac:dyDescent="0.2"/>
    <row r="237" spans="1:29" ht="15.75" customHeight="1" x14ac:dyDescent="0.2"/>
    <row r="238" spans="1:29" ht="15.75" customHeight="1" x14ac:dyDescent="0.2"/>
    <row r="239" spans="1:29" ht="15.75" customHeight="1" x14ac:dyDescent="0.2"/>
    <row r="240" spans="1:29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1:AC1"/>
    <mergeCell ref="A3:D3"/>
    <mergeCell ref="F3:I3"/>
    <mergeCell ref="K3:N3"/>
    <mergeCell ref="P3:S3"/>
    <mergeCell ref="U3:X3"/>
    <mergeCell ref="Z3:AC3"/>
  </mergeCells>
  <printOptions horizontalCentered="1" verticalCentered="1"/>
  <pageMargins left="0.16111111111111101" right="0.16111111111111101" top="1" bottom="1" header="0" footer="0"/>
  <pageSetup paperSize="9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showGridLines="0" workbookViewId="0"/>
  </sheetViews>
  <sheetFormatPr defaultColWidth="14.42578125" defaultRowHeight="15" customHeight="1" x14ac:dyDescent="0.2"/>
  <cols>
    <col min="1" max="6" width="8.855468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showGridLines="0" workbookViewId="0"/>
  </sheetViews>
  <sheetFormatPr defaultColWidth="14.42578125" defaultRowHeight="15" customHeight="1" x14ac:dyDescent="0.2"/>
  <cols>
    <col min="1" max="6" width="8.855468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showGridLines="0" workbookViewId="0"/>
  </sheetViews>
  <sheetFormatPr defaultColWidth="14.42578125" defaultRowHeight="15" customHeight="1" x14ac:dyDescent="0.2"/>
  <cols>
    <col min="1" max="6" width="8.855468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showGridLines="0" workbookViewId="0"/>
  </sheetViews>
  <sheetFormatPr defaultColWidth="14.42578125" defaultRowHeight="15" customHeight="1" x14ac:dyDescent="0.2"/>
  <cols>
    <col min="1" max="6" width="8.855468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showGridLines="0" workbookViewId="0"/>
  </sheetViews>
  <sheetFormatPr defaultColWidth="14.42578125" defaultRowHeight="15" customHeight="1" x14ac:dyDescent="0.2"/>
  <cols>
    <col min="1" max="6" width="8.855468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0"/>
  <sheetViews>
    <sheetView showGridLines="0" workbookViewId="0"/>
  </sheetViews>
  <sheetFormatPr defaultColWidth="14.42578125" defaultRowHeight="15" customHeight="1" x14ac:dyDescent="0.2"/>
  <cols>
    <col min="1" max="6" width="8.855468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2024-2025</vt:lpstr>
      <vt:lpstr>ARSESP</vt:lpstr>
      <vt:lpstr>RSD_COL</vt:lpstr>
      <vt:lpstr>RSD_ATERRO</vt:lpstr>
      <vt:lpstr>RECI_COL</vt:lpstr>
      <vt:lpstr>REJ_TRIA</vt:lpstr>
      <vt:lpstr>IREC</vt:lpstr>
      <vt:lpstr>CS quantotal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Kaylane</cp:lastModifiedBy>
  <dcterms:modified xsi:type="dcterms:W3CDTF">2026-07-14T11:56:54Z</dcterms:modified>
</cp:coreProperties>
</file>